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D:\REPORTS\SEBI Reports\230725_Abhignan Dande_Financial - NonFinancial Data\September 2026\"/>
    </mc:Choice>
  </mc:AlternateContent>
  <xr:revisionPtr revIDLastSave="0" documentId="13_ncr:1_{F6345CB9-AE3D-4C68-83F3-835C23F747E2}" xr6:coauthVersionLast="47" xr6:coauthVersionMax="47" xr10:uidLastSave="{00000000-0000-0000-0000-000000000000}"/>
  <bookViews>
    <workbookView xWindow="-120" yWindow="-120" windowWidth="20730" windowHeight="11040" xr2:uid="{CD633CD0-E7F8-45F3-844E-37F0AE0CCECB}"/>
  </bookViews>
  <sheets>
    <sheet name="Sep-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4" i="1" l="1"/>
  <c r="N5" i="1"/>
  <c r="N6" i="1"/>
  <c r="N7" i="1"/>
  <c r="O38" i="1"/>
  <c r="P38" i="1"/>
  <c r="Q38" i="1"/>
  <c r="N19" i="1"/>
  <c r="N20" i="1"/>
  <c r="N21" i="1"/>
  <c r="N22" i="1"/>
  <c r="N34" i="1"/>
  <c r="N35" i="1"/>
  <c r="N36" i="1"/>
  <c r="N37" i="1"/>
  <c r="N49" i="1"/>
  <c r="N50" i="1"/>
  <c r="N51" i="1"/>
  <c r="N52" i="1"/>
  <c r="C8" i="1"/>
  <c r="D8" i="1"/>
  <c r="E8" i="1"/>
  <c r="F8" i="1"/>
  <c r="G8" i="1"/>
  <c r="H8" i="1"/>
  <c r="I8" i="1"/>
  <c r="J8" i="1"/>
  <c r="K8" i="1"/>
  <c r="L8" i="1"/>
  <c r="M8" i="1"/>
  <c r="O8" i="1"/>
  <c r="P8" i="1"/>
  <c r="Q8" i="1"/>
  <c r="C23" i="1"/>
  <c r="D23" i="1"/>
  <c r="E23" i="1"/>
  <c r="F23" i="1"/>
  <c r="G23" i="1"/>
  <c r="H23" i="1"/>
  <c r="I23" i="1"/>
  <c r="J23" i="1"/>
  <c r="K23" i="1"/>
  <c r="L23" i="1"/>
  <c r="M23" i="1"/>
  <c r="O23" i="1"/>
  <c r="P23" i="1"/>
  <c r="Q23" i="1"/>
  <c r="C38" i="1"/>
  <c r="D38" i="1"/>
  <c r="E38" i="1"/>
  <c r="F38" i="1"/>
  <c r="G38" i="1"/>
  <c r="H38" i="1"/>
  <c r="I38" i="1"/>
  <c r="J38" i="1"/>
  <c r="K38" i="1"/>
  <c r="L38" i="1"/>
  <c r="M38" i="1"/>
  <c r="C53" i="1"/>
  <c r="D53" i="1"/>
  <c r="E53" i="1"/>
  <c r="F53" i="1"/>
  <c r="G53" i="1"/>
  <c r="H53" i="1"/>
  <c r="I53" i="1"/>
  <c r="J53" i="1"/>
  <c r="K53" i="1"/>
  <c r="L53" i="1"/>
  <c r="M53" i="1"/>
  <c r="O53" i="1"/>
  <c r="P53" i="1"/>
  <c r="Q53" i="1"/>
  <c r="N64" i="1"/>
  <c r="N65" i="1"/>
  <c r="N66" i="1"/>
  <c r="N67" i="1"/>
  <c r="C68" i="1"/>
  <c r="D68" i="1"/>
  <c r="E68" i="1"/>
  <c r="F68" i="1"/>
  <c r="G68" i="1"/>
  <c r="H68" i="1"/>
  <c r="I68" i="1"/>
  <c r="J68" i="1"/>
  <c r="K68" i="1"/>
  <c r="L68" i="1"/>
  <c r="M68" i="1"/>
  <c r="O68" i="1"/>
  <c r="P68" i="1"/>
  <c r="Q68" i="1"/>
  <c r="N79" i="1"/>
  <c r="N80" i="1"/>
  <c r="N81" i="1"/>
  <c r="N82" i="1"/>
  <c r="C83" i="1"/>
  <c r="D83" i="1"/>
  <c r="E83" i="1"/>
  <c r="F83" i="1"/>
  <c r="G83" i="1"/>
  <c r="H83" i="1"/>
  <c r="I83" i="1"/>
  <c r="J83" i="1"/>
  <c r="K83" i="1"/>
  <c r="L83" i="1"/>
  <c r="M83" i="1"/>
  <c r="O83" i="1"/>
  <c r="P83" i="1"/>
  <c r="Q83" i="1"/>
  <c r="C101" i="1"/>
  <c r="D99" i="1" s="1"/>
  <c r="C113" i="1"/>
  <c r="D107" i="1" s="1"/>
  <c r="E113" i="1"/>
  <c r="F105" i="1" s="1"/>
  <c r="D95" i="1" l="1"/>
  <c r="D94" i="1"/>
  <c r="D100" i="1"/>
  <c r="F112" i="1"/>
  <c r="F107" i="1"/>
  <c r="N68" i="1"/>
  <c r="N38" i="1"/>
  <c r="N23" i="1"/>
  <c r="N8" i="1"/>
  <c r="F111" i="1"/>
  <c r="F110" i="1"/>
  <c r="F108" i="1"/>
  <c r="F106" i="1"/>
  <c r="D98" i="1"/>
  <c r="D97" i="1"/>
  <c r="N53" i="1"/>
  <c r="N83" i="1"/>
  <c r="D110" i="1"/>
  <c r="D106" i="1"/>
  <c r="F109" i="1"/>
  <c r="D96" i="1"/>
  <c r="D109" i="1"/>
  <c r="D112" i="1"/>
  <c r="D108" i="1"/>
  <c r="D93" i="1"/>
  <c r="D105" i="1"/>
  <c r="D111" i="1"/>
  <c r="F113" i="1" l="1"/>
  <c r="D101" i="1"/>
  <c r="D113" i="1"/>
</calcChain>
</file>

<file path=xl/sharedStrings.xml><?xml version="1.0" encoding="utf-8"?>
<sst xmlns="http://schemas.openxmlformats.org/spreadsheetml/2006/main" count="241" uniqueCount="49">
  <si>
    <t># Issuers are categorised based on SEBI email dated May 15, 2020 and NSDL emails dated August 25, 2020 &amp; May 18, 2021</t>
  </si>
  <si>
    <t>Total</t>
  </si>
  <si>
    <t>Others</t>
  </si>
  <si>
    <t xml:space="preserve">Corporate </t>
  </si>
  <si>
    <t>HFC</t>
  </si>
  <si>
    <t>NBFC</t>
  </si>
  <si>
    <t>PSUs/Statutory Bodies</t>
  </si>
  <si>
    <t>Bank / PSU / Government Owned NBFCs</t>
  </si>
  <si>
    <t>Bank / PSU / Government Owned HFCs</t>
  </si>
  <si>
    <t>Banks</t>
  </si>
  <si>
    <t>Percentage</t>
  </si>
  <si>
    <t>Unlisted Outstanding Value held (Amount in Rs. Cr)</t>
  </si>
  <si>
    <t>Listed Outstanding Value held (Amount in Rs. Cr)</t>
  </si>
  <si>
    <t>Type of issuers#</t>
  </si>
  <si>
    <t>Period</t>
  </si>
  <si>
    <t>Outstanding Value held (Amount in Rs. Cr)</t>
  </si>
  <si>
    <t>Outstanding value of corporate debt on the basis of issuers category</t>
  </si>
  <si>
    <t>##  Corporate Action executed by Issuers / R&amp;T Agents to debit the investors having accounts in NSDL &amp; CDSL system.</t>
  </si>
  <si>
    <t>#  Corporate Action executed by Issuers / R&amp;T Agents to credit the investors having accounts in NSDL  &amp; CDSL system.</t>
  </si>
  <si>
    <t>**Type of Instruments are classified based the details provided by the issuer/CDSL at the time of obtaining ISIN</t>
  </si>
  <si>
    <t>Structured Notes</t>
  </si>
  <si>
    <t>Floating Rate</t>
  </si>
  <si>
    <t>Fixed Rate</t>
  </si>
  <si>
    <t>Net Outstanding Amount (Rs. In Crores)</t>
  </si>
  <si>
    <t>No. of Instruments outstanding</t>
  </si>
  <si>
    <t>Number of Issuers</t>
  </si>
  <si>
    <t>(Amount in Rs. Crores)</t>
  </si>
  <si>
    <t>No. of transfers</t>
  </si>
  <si>
    <t>Number of Redemptions</t>
  </si>
  <si>
    <t>No. of Issues</t>
  </si>
  <si>
    <t>Opening Outstanding Amount (Rs. In crores)</t>
  </si>
  <si>
    <t>Opening No. of instruments Outstanding</t>
  </si>
  <si>
    <t>Closing balance in NSDL and CDSL system</t>
  </si>
  <si>
    <t>Others (if any)*</t>
  </si>
  <si>
    <t>Demat/ Remat transactions (Net value) in NSDL and CDSL</t>
  </si>
  <si>
    <t>Redemptions during the month in NSDL &amp; CDSL sytem##</t>
  </si>
  <si>
    <t>Issues during the month in NSDL and CDSL system#</t>
  </si>
  <si>
    <t>Opening Balance in NSDL and CDSL system</t>
  </si>
  <si>
    <t xml:space="preserve">Type of Instruments ** </t>
  </si>
  <si>
    <t>Monthly</t>
  </si>
  <si>
    <t>Outstanding Unlisted corporate bonds issued by Non-Financial Issuers on monthly basis</t>
  </si>
  <si>
    <t>Outstanding Listed corporate bonds issued by Non-Financial Issuers on monthly basis</t>
  </si>
  <si>
    <t>Outstanding corporate bonds issued by Non-Financial Issuers on monthly basis</t>
  </si>
  <si>
    <t xml:space="preserve"> Outstanding Unlisted corporate bonds issued by financial Issuers on monthly basis.</t>
  </si>
  <si>
    <t xml:space="preserve"> Outstanding Listed corporate bonds issued by financial Issuers on monthly basis.</t>
  </si>
  <si>
    <t xml:space="preserve"> Outstanding corporate bonds issued by financial Issuers on monthly basis.</t>
  </si>
  <si>
    <t xml:space="preserve">*Others </t>
  </si>
  <si>
    <t xml:space="preserve"> - include Redemption through change in face value etc,</t>
  </si>
  <si>
    <t xml:space="preserve"> -  Changes in issuer classification based on SEBI email dated December 04,2025 and NSDL email dated December 05, 2025 resulted in movement in value from Non-Financial to Financial and vice cersa.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</si>
</sst>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ptos Narrow"/>
      <family val="2"/>
    </font>
    <font>
      <b/>
      <sz val="11"/>
      <color rgb="FF000000"/>
      <name val="Aptos Narrow"/>
      <family val="2"/>
    </font>
    <font>
      <sz val="11"/>
      <color rgb="FF000000"/>
      <name val="Aptos Narrow"/>
      <family val="2"/>
    </font>
    <font>
      <b/>
      <sz val="11"/>
      <color theme="1"/>
      <name val="Aptos Narrow"/>
      <family val="2"/>
    </font>
    <font>
      <b/>
      <u/>
      <sz val="11"/>
      <color theme="1"/>
      <name val="Aptos Narrow"/>
      <family val="2"/>
    </font>
    <font>
      <b/>
      <u/>
      <sz val="12"/>
      <color theme="1"/>
      <name val="Aptos Narrow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34">
    <xf numFmtId="0" fontId="0" fillId="0" borderId="0" xfId="0"/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left"/>
    </xf>
    <xf numFmtId="10" fontId="3" fillId="0" borderId="1" xfId="2" applyNumberFormat="1" applyFont="1" applyBorder="1" applyAlignment="1">
      <alignment horizontal="right" vertical="center" wrapText="1"/>
    </xf>
    <xf numFmtId="2" fontId="3" fillId="0" borderId="1" xfId="0" applyNumberFormat="1" applyFont="1" applyBorder="1" applyAlignment="1">
      <alignment horizontal="right" vertical="center" wrapText="1"/>
    </xf>
    <xf numFmtId="17" fontId="3" fillId="0" borderId="1" xfId="0" applyNumberFormat="1" applyFont="1" applyBorder="1" applyAlignment="1">
      <alignment horizontal="left" vertical="center" wrapText="1"/>
    </xf>
    <xf numFmtId="10" fontId="4" fillId="0" borderId="1" xfId="2" applyNumberFormat="1" applyFont="1" applyBorder="1" applyAlignment="1">
      <alignment horizontal="right" vertical="center" wrapText="1"/>
    </xf>
    <xf numFmtId="2" fontId="4" fillId="0" borderId="1" xfId="0" applyNumberFormat="1" applyFont="1" applyBorder="1" applyAlignment="1">
      <alignment horizontal="right" vertical="center" wrapText="1"/>
    </xf>
    <xf numFmtId="17" fontId="4" fillId="0" borderId="1" xfId="0" applyNumberFormat="1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10" fontId="3" fillId="0" borderId="1" xfId="0" applyNumberFormat="1" applyFont="1" applyBorder="1" applyAlignment="1">
      <alignment horizontal="right" vertical="center" wrapText="1"/>
    </xf>
    <xf numFmtId="2" fontId="5" fillId="0" borderId="1" xfId="0" applyNumberFormat="1" applyFont="1" applyBorder="1" applyAlignment="1">
      <alignment horizontal="right" vertical="center" wrapText="1"/>
    </xf>
    <xf numFmtId="10" fontId="4" fillId="0" borderId="1" xfId="0" applyNumberFormat="1" applyFont="1" applyBorder="1" applyAlignment="1">
      <alignment horizontal="right" vertical="center" wrapText="1"/>
    </xf>
    <xf numFmtId="2" fontId="2" fillId="0" borderId="1" xfId="0" applyNumberFormat="1" applyFont="1" applyBorder="1" applyAlignment="1">
      <alignment horizontal="right" vertical="center" wrapText="1"/>
    </xf>
    <xf numFmtId="0" fontId="4" fillId="0" borderId="1" xfId="0" applyFont="1" applyBorder="1" applyAlignment="1">
      <alignment horizontal="left" vertical="center" wrapText="1"/>
    </xf>
    <xf numFmtId="4" fontId="5" fillId="0" borderId="1" xfId="1" applyNumberFormat="1" applyFont="1" applyBorder="1" applyAlignment="1">
      <alignment horizontal="right" wrapText="1"/>
    </xf>
    <xf numFmtId="3" fontId="5" fillId="0" borderId="1" xfId="1" applyNumberFormat="1" applyFont="1" applyBorder="1" applyAlignment="1">
      <alignment horizontal="right" wrapText="1"/>
    </xf>
    <xf numFmtId="0" fontId="5" fillId="0" borderId="1" xfId="0" applyFont="1" applyBorder="1" applyAlignment="1">
      <alignment horizontal="left" wrapText="1"/>
    </xf>
    <xf numFmtId="0" fontId="2" fillId="0" borderId="1" xfId="0" applyFont="1" applyBorder="1" applyAlignment="1">
      <alignment horizontal="left" wrapText="1"/>
    </xf>
    <xf numFmtId="4" fontId="2" fillId="0" borderId="1" xfId="1" applyNumberFormat="1" applyFont="1" applyBorder="1" applyAlignment="1">
      <alignment horizontal="right" wrapText="1"/>
    </xf>
    <xf numFmtId="3" fontId="2" fillId="0" borderId="1" xfId="1" applyNumberFormat="1" applyFont="1" applyBorder="1" applyAlignment="1">
      <alignment horizontal="right" wrapText="1"/>
    </xf>
    <xf numFmtId="0" fontId="2" fillId="0" borderId="0" xfId="0" applyFont="1"/>
    <xf numFmtId="4" fontId="2" fillId="0" borderId="0" xfId="0" applyNumberFormat="1" applyFont="1" applyAlignment="1">
      <alignment horizontal="left" wrapText="1"/>
    </xf>
    <xf numFmtId="0" fontId="2" fillId="0" borderId="0" xfId="0" quotePrefix="1" applyFont="1" applyAlignment="1">
      <alignment horizontal="left"/>
    </xf>
    <xf numFmtId="0" fontId="0" fillId="0" borderId="1" xfId="0" applyBorder="1"/>
    <xf numFmtId="0" fontId="7" fillId="0" borderId="5" xfId="0" applyFont="1" applyBorder="1" applyAlignment="1">
      <alignment horizontal="left" wrapText="1"/>
    </xf>
    <xf numFmtId="0" fontId="5" fillId="0" borderId="4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17" fontId="2" fillId="0" borderId="4" xfId="0" applyNumberFormat="1" applyFont="1" applyBorder="1" applyAlignment="1">
      <alignment horizontal="center" vertical="center" wrapText="1"/>
    </xf>
    <xf numFmtId="17" fontId="2" fillId="0" borderId="3" xfId="0" applyNumberFormat="1" applyFont="1" applyBorder="1" applyAlignment="1">
      <alignment horizontal="center" vertical="center" wrapText="1"/>
    </xf>
    <xf numFmtId="17" fontId="2" fillId="0" borderId="2" xfId="0" applyNumberFormat="1" applyFont="1" applyBorder="1" applyAlignment="1">
      <alignment horizontal="center" vertical="center" wrapText="1"/>
    </xf>
    <xf numFmtId="0" fontId="6" fillId="0" borderId="5" xfId="0" applyFont="1" applyBorder="1" applyAlignment="1">
      <alignment horizontal="left" wrapText="1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CE95B8-4967-44AD-99C3-D39689D2FE49}">
  <dimension ref="A1:S114"/>
  <sheetViews>
    <sheetView tabSelected="1" zoomScale="90" zoomScaleNormal="90" workbookViewId="0">
      <selection sqref="A1:Q1"/>
    </sheetView>
  </sheetViews>
  <sheetFormatPr defaultRowHeight="15" x14ac:dyDescent="0.25"/>
  <cols>
    <col min="1" max="1" width="9.140625" style="1"/>
    <col min="2" max="2" width="37.7109375" style="1" bestFit="1" customWidth="1"/>
    <col min="3" max="3" width="14.28515625" style="1" customWidth="1"/>
    <col min="4" max="4" width="16.140625" style="1" customWidth="1"/>
    <col min="5" max="5" width="16.5703125" style="1" customWidth="1"/>
    <col min="6" max="6" width="13.7109375" style="1" customWidth="1"/>
    <col min="7" max="7" width="9.140625" style="1"/>
    <col min="8" max="8" width="12.85546875" style="1" customWidth="1"/>
    <col min="9" max="9" width="11" style="1" customWidth="1"/>
    <col min="10" max="10" width="15.5703125" style="1" customWidth="1"/>
    <col min="11" max="11" width="13.85546875" style="1" customWidth="1"/>
    <col min="12" max="12" width="10.28515625" style="1" customWidth="1"/>
    <col min="13" max="13" width="19" style="1" customWidth="1"/>
    <col min="14" max="14" width="12.28515625" style="1" customWidth="1"/>
    <col min="15" max="15" width="13" style="1" customWidth="1"/>
    <col min="16" max="16" width="17.28515625" style="1" customWidth="1"/>
    <col min="17" max="17" width="16.28515625" style="1" customWidth="1"/>
    <col min="18" max="18" width="12.42578125" style="1" bestFit="1" customWidth="1"/>
    <col min="19" max="19" width="9.85546875" style="1" bestFit="1" customWidth="1"/>
    <col min="20" max="16384" width="9.140625" style="1"/>
  </cols>
  <sheetData>
    <row r="1" spans="1:19" ht="15.75" x14ac:dyDescent="0.25">
      <c r="A1" s="26" t="s">
        <v>45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</row>
    <row r="2" spans="1:19" ht="30" customHeight="1" x14ac:dyDescent="0.25">
      <c r="A2" s="27" t="s">
        <v>39</v>
      </c>
      <c r="B2" s="27" t="s">
        <v>38</v>
      </c>
      <c r="C2" s="29" t="s">
        <v>37</v>
      </c>
      <c r="D2" s="29"/>
      <c r="E2" s="29"/>
      <c r="F2" s="29" t="s">
        <v>36</v>
      </c>
      <c r="G2" s="29"/>
      <c r="H2" s="29"/>
      <c r="I2" s="29" t="s">
        <v>35</v>
      </c>
      <c r="J2" s="29"/>
      <c r="K2" s="29"/>
      <c r="L2" s="29" t="s">
        <v>34</v>
      </c>
      <c r="M2" s="29"/>
      <c r="N2" s="9" t="s">
        <v>33</v>
      </c>
      <c r="O2" s="29" t="s">
        <v>32</v>
      </c>
      <c r="P2" s="29"/>
      <c r="Q2" s="29"/>
    </row>
    <row r="3" spans="1:19" ht="60" x14ac:dyDescent="0.25">
      <c r="A3" s="28"/>
      <c r="B3" s="28"/>
      <c r="C3" s="18" t="s">
        <v>25</v>
      </c>
      <c r="D3" s="18" t="s">
        <v>31</v>
      </c>
      <c r="E3" s="18" t="s">
        <v>30</v>
      </c>
      <c r="F3" s="18" t="s">
        <v>25</v>
      </c>
      <c r="G3" s="18" t="s">
        <v>29</v>
      </c>
      <c r="H3" s="18" t="s">
        <v>26</v>
      </c>
      <c r="I3" s="18" t="s">
        <v>25</v>
      </c>
      <c r="J3" s="18" t="s">
        <v>28</v>
      </c>
      <c r="K3" s="18" t="s">
        <v>26</v>
      </c>
      <c r="L3" s="18" t="s">
        <v>27</v>
      </c>
      <c r="M3" s="18" t="s">
        <v>26</v>
      </c>
      <c r="N3" s="18" t="s">
        <v>26</v>
      </c>
      <c r="O3" s="18" t="s">
        <v>25</v>
      </c>
      <c r="P3" s="18" t="s">
        <v>24</v>
      </c>
      <c r="Q3" s="18" t="s">
        <v>23</v>
      </c>
    </row>
    <row r="4" spans="1:19" x14ac:dyDescent="0.25">
      <c r="A4" s="30">
        <v>46266</v>
      </c>
      <c r="B4" s="19" t="s">
        <v>22</v>
      </c>
      <c r="C4" s="21">
        <v>687</v>
      </c>
      <c r="D4" s="21">
        <v>12459</v>
      </c>
      <c r="E4" s="20">
        <v>3522798.2891356787</v>
      </c>
      <c r="F4" s="21">
        <v>191</v>
      </c>
      <c r="G4" s="21">
        <v>547</v>
      </c>
      <c r="H4" s="20">
        <v>80824.899299999961</v>
      </c>
      <c r="I4" s="21">
        <v>122</v>
      </c>
      <c r="J4" s="21">
        <v>339</v>
      </c>
      <c r="K4" s="20">
        <v>76524.074038600011</v>
      </c>
      <c r="L4" s="21">
        <v>46</v>
      </c>
      <c r="M4" s="20">
        <v>13.301900000000002</v>
      </c>
      <c r="N4" s="20">
        <f>E4+H4-K4+M4-Q4</f>
        <v>1594.3954893499613</v>
      </c>
      <c r="O4" s="21">
        <v>698</v>
      </c>
      <c r="P4" s="21">
        <v>12687</v>
      </c>
      <c r="Q4" s="20">
        <v>3525518.0208077286</v>
      </c>
      <c r="R4" s="23"/>
      <c r="S4" s="23"/>
    </row>
    <row r="5" spans="1:19" x14ac:dyDescent="0.25">
      <c r="A5" s="31"/>
      <c r="B5" s="19" t="s">
        <v>21</v>
      </c>
      <c r="C5" s="21">
        <v>106</v>
      </c>
      <c r="D5" s="21">
        <v>254</v>
      </c>
      <c r="E5" s="20">
        <v>78662.719466999988</v>
      </c>
      <c r="F5" s="21">
        <v>5</v>
      </c>
      <c r="G5" s="21">
        <v>5</v>
      </c>
      <c r="H5" s="20">
        <v>2175</v>
      </c>
      <c r="I5" s="21">
        <v>3</v>
      </c>
      <c r="J5" s="21">
        <v>3</v>
      </c>
      <c r="K5" s="20">
        <v>5.7149999999999999</v>
      </c>
      <c r="L5" s="21">
        <v>0</v>
      </c>
      <c r="M5" s="20">
        <v>0</v>
      </c>
      <c r="N5" s="20">
        <f>E5+H5-K5+M5-Q5</f>
        <v>103.58107199998631</v>
      </c>
      <c r="O5" s="21">
        <v>109</v>
      </c>
      <c r="P5" s="21">
        <v>257</v>
      </c>
      <c r="Q5" s="20">
        <v>80728.423395000005</v>
      </c>
      <c r="R5" s="23"/>
    </row>
    <row r="6" spans="1:19" x14ac:dyDescent="0.25">
      <c r="A6" s="31"/>
      <c r="B6" s="19" t="s">
        <v>20</v>
      </c>
      <c r="C6" s="21">
        <v>62</v>
      </c>
      <c r="D6" s="21">
        <v>2904</v>
      </c>
      <c r="E6" s="20">
        <v>31862.81761581399</v>
      </c>
      <c r="F6" s="21">
        <v>9</v>
      </c>
      <c r="G6" s="21">
        <v>82</v>
      </c>
      <c r="H6" s="20">
        <v>1148.9000000000003</v>
      </c>
      <c r="I6" s="21">
        <v>7</v>
      </c>
      <c r="J6" s="21">
        <v>266</v>
      </c>
      <c r="K6" s="20">
        <v>329.97000000000008</v>
      </c>
      <c r="L6" s="21">
        <v>0</v>
      </c>
      <c r="M6" s="20">
        <v>0</v>
      </c>
      <c r="N6" s="20">
        <f>E6+H6-K6+M6-Q6</f>
        <v>2.5999999999985448</v>
      </c>
      <c r="O6" s="21">
        <v>64</v>
      </c>
      <c r="P6" s="21">
        <v>2921</v>
      </c>
      <c r="Q6" s="20">
        <v>32679.147615813992</v>
      </c>
      <c r="R6" s="23"/>
    </row>
    <row r="7" spans="1:19" x14ac:dyDescent="0.25">
      <c r="A7" s="32"/>
      <c r="B7" s="19" t="s">
        <v>2</v>
      </c>
      <c r="C7" s="21">
        <v>105</v>
      </c>
      <c r="D7" s="21">
        <v>1128</v>
      </c>
      <c r="E7" s="20">
        <v>56209.34936160122</v>
      </c>
      <c r="F7" s="21">
        <v>7</v>
      </c>
      <c r="G7" s="21">
        <v>42</v>
      </c>
      <c r="H7" s="20">
        <v>2945.4276000000032</v>
      </c>
      <c r="I7" s="21">
        <v>18</v>
      </c>
      <c r="J7" s="21">
        <v>31</v>
      </c>
      <c r="K7" s="20">
        <v>3398.7416000000012</v>
      </c>
      <c r="L7" s="21">
        <v>0</v>
      </c>
      <c r="M7" s="20">
        <v>0</v>
      </c>
      <c r="N7" s="20">
        <f>E7+H7-K7+M7-Q7</f>
        <v>10.549500000015541</v>
      </c>
      <c r="O7" s="21">
        <v>103</v>
      </c>
      <c r="P7" s="21">
        <v>1139</v>
      </c>
      <c r="Q7" s="20">
        <v>55745.485861601206</v>
      </c>
      <c r="R7" s="23"/>
    </row>
    <row r="8" spans="1:19" x14ac:dyDescent="0.25">
      <c r="A8" s="19"/>
      <c r="B8" s="18" t="s">
        <v>1</v>
      </c>
      <c r="C8" s="17">
        <f t="shared" ref="C8:Q8" si="0">SUM(C4:C7)</f>
        <v>960</v>
      </c>
      <c r="D8" s="17">
        <f t="shared" si="0"/>
        <v>16745</v>
      </c>
      <c r="E8" s="16">
        <f t="shared" si="0"/>
        <v>3689533.1755800941</v>
      </c>
      <c r="F8" s="17">
        <f t="shared" si="0"/>
        <v>212</v>
      </c>
      <c r="G8" s="17">
        <f t="shared" si="0"/>
        <v>676</v>
      </c>
      <c r="H8" s="16">
        <f t="shared" si="0"/>
        <v>87094.226899999965</v>
      </c>
      <c r="I8" s="17">
        <f t="shared" si="0"/>
        <v>150</v>
      </c>
      <c r="J8" s="17">
        <f t="shared" si="0"/>
        <v>639</v>
      </c>
      <c r="K8" s="16">
        <f t="shared" si="0"/>
        <v>80258.500638600002</v>
      </c>
      <c r="L8" s="17">
        <f t="shared" si="0"/>
        <v>46</v>
      </c>
      <c r="M8" s="16">
        <f t="shared" si="0"/>
        <v>13.301900000000002</v>
      </c>
      <c r="N8" s="16">
        <f t="shared" si="0"/>
        <v>1711.1260613499617</v>
      </c>
      <c r="O8" s="17">
        <f t="shared" si="0"/>
        <v>974</v>
      </c>
      <c r="P8" s="17">
        <f t="shared" si="0"/>
        <v>17004</v>
      </c>
      <c r="Q8" s="16">
        <f t="shared" si="0"/>
        <v>3694671.077680144</v>
      </c>
    </row>
    <row r="9" spans="1:19" x14ac:dyDescent="0.25">
      <c r="A9" s="2" t="s">
        <v>46</v>
      </c>
    </row>
    <row r="10" spans="1:19" x14ac:dyDescent="0.25">
      <c r="A10" s="24" t="s">
        <v>47</v>
      </c>
    </row>
    <row r="11" spans="1:19" x14ac:dyDescent="0.25">
      <c r="A11" s="24" t="s">
        <v>48</v>
      </c>
    </row>
    <row r="12" spans="1:19" x14ac:dyDescent="0.25">
      <c r="A12" s="2" t="s">
        <v>19</v>
      </c>
    </row>
    <row r="13" spans="1:19" s="22" customFormat="1" x14ac:dyDescent="0.25">
      <c r="A13" s="2" t="s">
        <v>18</v>
      </c>
    </row>
    <row r="14" spans="1:19" s="22" customFormat="1" x14ac:dyDescent="0.25">
      <c r="A14" s="2" t="s">
        <v>17</v>
      </c>
    </row>
    <row r="15" spans="1:19" s="22" customFormat="1" x14ac:dyDescent="0.25">
      <c r="A15" s="2"/>
    </row>
    <row r="16" spans="1:19" ht="15.75" x14ac:dyDescent="0.25">
      <c r="A16" s="26" t="s">
        <v>44</v>
      </c>
      <c r="B16" s="26"/>
      <c r="C16" s="26"/>
      <c r="D16" s="26"/>
      <c r="E16" s="26"/>
      <c r="F16" s="26"/>
      <c r="G16" s="26"/>
      <c r="H16" s="26"/>
      <c r="I16" s="26"/>
      <c r="J16" s="26"/>
      <c r="K16" s="26"/>
      <c r="L16" s="26"/>
      <c r="M16" s="26"/>
      <c r="N16" s="26"/>
      <c r="O16" s="26"/>
      <c r="P16" s="26"/>
      <c r="Q16" s="26"/>
    </row>
    <row r="17" spans="1:17" ht="27.75" customHeight="1" x14ac:dyDescent="0.25">
      <c r="A17" s="27" t="s">
        <v>39</v>
      </c>
      <c r="B17" s="27" t="s">
        <v>38</v>
      </c>
      <c r="C17" s="29" t="s">
        <v>37</v>
      </c>
      <c r="D17" s="29"/>
      <c r="E17" s="29"/>
      <c r="F17" s="29" t="s">
        <v>36</v>
      </c>
      <c r="G17" s="29"/>
      <c r="H17" s="29"/>
      <c r="I17" s="29" t="s">
        <v>35</v>
      </c>
      <c r="J17" s="29"/>
      <c r="K17" s="29"/>
      <c r="L17" s="29" t="s">
        <v>34</v>
      </c>
      <c r="M17" s="29"/>
      <c r="N17" s="9" t="s">
        <v>33</v>
      </c>
      <c r="O17" s="29" t="s">
        <v>32</v>
      </c>
      <c r="P17" s="29"/>
      <c r="Q17" s="29"/>
    </row>
    <row r="18" spans="1:17" ht="64.5" customHeight="1" x14ac:dyDescent="0.25">
      <c r="A18" s="28"/>
      <c r="B18" s="28"/>
      <c r="C18" s="18" t="s">
        <v>25</v>
      </c>
      <c r="D18" s="18" t="s">
        <v>31</v>
      </c>
      <c r="E18" s="18" t="s">
        <v>30</v>
      </c>
      <c r="F18" s="18" t="s">
        <v>25</v>
      </c>
      <c r="G18" s="18" t="s">
        <v>29</v>
      </c>
      <c r="H18" s="18" t="s">
        <v>26</v>
      </c>
      <c r="I18" s="18" t="s">
        <v>25</v>
      </c>
      <c r="J18" s="18" t="s">
        <v>28</v>
      </c>
      <c r="K18" s="18" t="s">
        <v>26</v>
      </c>
      <c r="L18" s="18" t="s">
        <v>27</v>
      </c>
      <c r="M18" s="18" t="s">
        <v>26</v>
      </c>
      <c r="N18" s="18" t="s">
        <v>26</v>
      </c>
      <c r="O18" s="18" t="s">
        <v>25</v>
      </c>
      <c r="P18" s="18" t="s">
        <v>24</v>
      </c>
      <c r="Q18" s="18" t="s">
        <v>23</v>
      </c>
    </row>
    <row r="19" spans="1:17" x14ac:dyDescent="0.25">
      <c r="A19" s="30">
        <v>46266</v>
      </c>
      <c r="B19" s="19" t="s">
        <v>22</v>
      </c>
      <c r="C19" s="21">
        <v>360</v>
      </c>
      <c r="D19" s="21">
        <v>6412</v>
      </c>
      <c r="E19" s="20">
        <v>3424018.960886538</v>
      </c>
      <c r="F19" s="25">
        <v>104</v>
      </c>
      <c r="G19" s="25">
        <v>256</v>
      </c>
      <c r="H19" s="25">
        <v>78287.925899999973</v>
      </c>
      <c r="I19" s="21">
        <v>76</v>
      </c>
      <c r="J19" s="21">
        <v>165</v>
      </c>
      <c r="K19" s="20">
        <v>75208.591503499993</v>
      </c>
      <c r="L19" s="21">
        <v>35</v>
      </c>
      <c r="M19" s="20">
        <v>1.6019000000000003</v>
      </c>
      <c r="N19" s="20">
        <f>E19+H19-K19+M19-Q19</f>
        <v>1307.7541958941147</v>
      </c>
      <c r="O19" s="21">
        <v>370</v>
      </c>
      <c r="P19" s="21">
        <v>6514</v>
      </c>
      <c r="Q19" s="20">
        <v>3425792.1429871442</v>
      </c>
    </row>
    <row r="20" spans="1:17" x14ac:dyDescent="0.25">
      <c r="A20" s="31"/>
      <c r="B20" s="19" t="s">
        <v>21</v>
      </c>
      <c r="C20" s="21">
        <v>74</v>
      </c>
      <c r="D20" s="21">
        <v>156</v>
      </c>
      <c r="E20" s="20">
        <v>45044.592401000009</v>
      </c>
      <c r="F20" s="25">
        <v>5</v>
      </c>
      <c r="G20" s="25">
        <v>5</v>
      </c>
      <c r="H20" s="25">
        <v>2175</v>
      </c>
      <c r="I20" s="21">
        <v>1</v>
      </c>
      <c r="J20" s="21">
        <v>1</v>
      </c>
      <c r="K20" s="20">
        <v>3.625</v>
      </c>
      <c r="L20" s="21">
        <v>0</v>
      </c>
      <c r="M20" s="20">
        <v>0</v>
      </c>
      <c r="N20" s="20">
        <f>E20+H20-K20+M20-Q20</f>
        <v>28.225000000013097</v>
      </c>
      <c r="O20" s="21">
        <v>77</v>
      </c>
      <c r="P20" s="21">
        <v>160</v>
      </c>
      <c r="Q20" s="20">
        <v>47187.742400999996</v>
      </c>
    </row>
    <row r="21" spans="1:17" x14ac:dyDescent="0.25">
      <c r="A21" s="31"/>
      <c r="B21" s="19" t="s">
        <v>20</v>
      </c>
      <c r="C21" s="21">
        <v>41</v>
      </c>
      <c r="D21" s="21">
        <v>165</v>
      </c>
      <c r="E21" s="20">
        <v>8308.6251158140076</v>
      </c>
      <c r="F21" s="25">
        <v>4</v>
      </c>
      <c r="G21" s="25">
        <v>18</v>
      </c>
      <c r="H21" s="25">
        <v>493.63</v>
      </c>
      <c r="I21" s="21">
        <v>3</v>
      </c>
      <c r="J21" s="21">
        <v>8</v>
      </c>
      <c r="K21" s="20">
        <v>26.990000000000002</v>
      </c>
      <c r="L21" s="21">
        <v>0</v>
      </c>
      <c r="M21" s="20">
        <v>0</v>
      </c>
      <c r="N21" s="20">
        <f>E21+H21-K21+M21-Q21</f>
        <v>2.5999999999985448</v>
      </c>
      <c r="O21" s="21">
        <v>43</v>
      </c>
      <c r="P21" s="21">
        <v>168</v>
      </c>
      <c r="Q21" s="20">
        <v>8772.6651158140085</v>
      </c>
    </row>
    <row r="22" spans="1:17" x14ac:dyDescent="0.25">
      <c r="A22" s="32"/>
      <c r="B22" s="19" t="s">
        <v>2</v>
      </c>
      <c r="C22" s="21">
        <v>69</v>
      </c>
      <c r="D22" s="21">
        <v>894</v>
      </c>
      <c r="E22" s="20">
        <v>24314.897600000022</v>
      </c>
      <c r="F22" s="25">
        <v>5</v>
      </c>
      <c r="G22" s="25">
        <v>28</v>
      </c>
      <c r="H22" s="25">
        <v>2942.7176000000013</v>
      </c>
      <c r="I22" s="21">
        <v>15</v>
      </c>
      <c r="J22" s="21">
        <v>25</v>
      </c>
      <c r="K22" s="20">
        <v>3350.9616000000015</v>
      </c>
      <c r="L22" s="21">
        <v>0</v>
      </c>
      <c r="M22" s="20">
        <v>0</v>
      </c>
      <c r="N22" s="20">
        <f>E22+H22-K22+M22-Q22</f>
        <v>10.429500000005646</v>
      </c>
      <c r="O22" s="21">
        <v>68</v>
      </c>
      <c r="P22" s="21">
        <v>899</v>
      </c>
      <c r="Q22" s="20">
        <v>23896.224100000014</v>
      </c>
    </row>
    <row r="23" spans="1:17" x14ac:dyDescent="0.25">
      <c r="A23" s="19"/>
      <c r="B23" s="18" t="s">
        <v>1</v>
      </c>
      <c r="C23" s="17">
        <f t="shared" ref="C23:Q23" si="1">SUM(C19:C22)</f>
        <v>544</v>
      </c>
      <c r="D23" s="17">
        <f t="shared" si="1"/>
        <v>7627</v>
      </c>
      <c r="E23" s="16">
        <f t="shared" si="1"/>
        <v>3501687.0760033522</v>
      </c>
      <c r="F23" s="17">
        <f t="shared" si="1"/>
        <v>118</v>
      </c>
      <c r="G23" s="17">
        <f t="shared" si="1"/>
        <v>307</v>
      </c>
      <c r="H23" s="16">
        <f t="shared" si="1"/>
        <v>83899.273499999981</v>
      </c>
      <c r="I23" s="17">
        <f t="shared" si="1"/>
        <v>95</v>
      </c>
      <c r="J23" s="17">
        <f t="shared" si="1"/>
        <v>199</v>
      </c>
      <c r="K23" s="16">
        <f t="shared" si="1"/>
        <v>78590.168103499993</v>
      </c>
      <c r="L23" s="17">
        <f t="shared" si="1"/>
        <v>35</v>
      </c>
      <c r="M23" s="16">
        <f t="shared" si="1"/>
        <v>1.6019000000000003</v>
      </c>
      <c r="N23" s="16">
        <f t="shared" si="1"/>
        <v>1349.008695894132</v>
      </c>
      <c r="O23" s="17">
        <f t="shared" si="1"/>
        <v>558</v>
      </c>
      <c r="P23" s="17">
        <f t="shared" si="1"/>
        <v>7741</v>
      </c>
      <c r="Q23" s="16">
        <f t="shared" si="1"/>
        <v>3505648.7746039587</v>
      </c>
    </row>
    <row r="24" spans="1:17" x14ac:dyDescent="0.25">
      <c r="A24" s="2" t="s">
        <v>46</v>
      </c>
    </row>
    <row r="25" spans="1:17" x14ac:dyDescent="0.25">
      <c r="A25" s="24" t="s">
        <v>47</v>
      </c>
    </row>
    <row r="26" spans="1:17" x14ac:dyDescent="0.25">
      <c r="A26" s="24" t="s">
        <v>48</v>
      </c>
    </row>
    <row r="27" spans="1:17" x14ac:dyDescent="0.25">
      <c r="A27" s="2" t="s">
        <v>19</v>
      </c>
    </row>
    <row r="28" spans="1:17" s="2" customFormat="1" x14ac:dyDescent="0.25">
      <c r="A28" s="2" t="s">
        <v>18</v>
      </c>
      <c r="B28" s="22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</row>
    <row r="29" spans="1:17" s="2" customFormat="1" x14ac:dyDescent="0.25">
      <c r="A29" s="2" t="s">
        <v>17</v>
      </c>
      <c r="B29" s="22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</row>
    <row r="30" spans="1:17" s="2" customFormat="1" x14ac:dyDescent="0.25"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</row>
    <row r="31" spans="1:17" ht="15.75" x14ac:dyDescent="0.25">
      <c r="A31" s="26" t="s">
        <v>43</v>
      </c>
      <c r="B31" s="26"/>
      <c r="C31" s="26"/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</row>
    <row r="32" spans="1:17" ht="36.75" customHeight="1" x14ac:dyDescent="0.25">
      <c r="A32" s="27" t="s">
        <v>39</v>
      </c>
      <c r="B32" s="27" t="s">
        <v>38</v>
      </c>
      <c r="C32" s="29" t="s">
        <v>37</v>
      </c>
      <c r="D32" s="29"/>
      <c r="E32" s="29"/>
      <c r="F32" s="29" t="s">
        <v>36</v>
      </c>
      <c r="G32" s="29"/>
      <c r="H32" s="29"/>
      <c r="I32" s="29" t="s">
        <v>35</v>
      </c>
      <c r="J32" s="29"/>
      <c r="K32" s="29"/>
      <c r="L32" s="29" t="s">
        <v>34</v>
      </c>
      <c r="M32" s="29"/>
      <c r="N32" s="9" t="s">
        <v>33</v>
      </c>
      <c r="O32" s="29" t="s">
        <v>32</v>
      </c>
      <c r="P32" s="29"/>
      <c r="Q32" s="29"/>
    </row>
    <row r="33" spans="1:17" ht="63" customHeight="1" x14ac:dyDescent="0.25">
      <c r="A33" s="28"/>
      <c r="B33" s="28"/>
      <c r="C33" s="18" t="s">
        <v>25</v>
      </c>
      <c r="D33" s="18" t="s">
        <v>31</v>
      </c>
      <c r="E33" s="18" t="s">
        <v>30</v>
      </c>
      <c r="F33" s="18" t="s">
        <v>25</v>
      </c>
      <c r="G33" s="18" t="s">
        <v>29</v>
      </c>
      <c r="H33" s="18" t="s">
        <v>26</v>
      </c>
      <c r="I33" s="18" t="s">
        <v>25</v>
      </c>
      <c r="J33" s="18" t="s">
        <v>28</v>
      </c>
      <c r="K33" s="18" t="s">
        <v>26</v>
      </c>
      <c r="L33" s="18" t="s">
        <v>27</v>
      </c>
      <c r="M33" s="18" t="s">
        <v>26</v>
      </c>
      <c r="N33" s="18" t="s">
        <v>26</v>
      </c>
      <c r="O33" s="18" t="s">
        <v>25</v>
      </c>
      <c r="P33" s="18" t="s">
        <v>24</v>
      </c>
      <c r="Q33" s="18" t="s">
        <v>23</v>
      </c>
    </row>
    <row r="34" spans="1:17" x14ac:dyDescent="0.25">
      <c r="A34" s="30">
        <v>46266</v>
      </c>
      <c r="B34" s="19" t="s">
        <v>22</v>
      </c>
      <c r="C34" s="21">
        <v>469</v>
      </c>
      <c r="D34" s="21">
        <v>6047</v>
      </c>
      <c r="E34" s="20">
        <v>98779.328249141341</v>
      </c>
      <c r="F34" s="21">
        <v>92</v>
      </c>
      <c r="G34" s="21">
        <v>291</v>
      </c>
      <c r="H34" s="20">
        <v>2536.9733999999985</v>
      </c>
      <c r="I34" s="21">
        <v>52</v>
      </c>
      <c r="J34" s="21">
        <v>174</v>
      </c>
      <c r="K34" s="20">
        <v>1315.4825350999988</v>
      </c>
      <c r="L34" s="21">
        <v>11</v>
      </c>
      <c r="M34" s="20">
        <v>11.7</v>
      </c>
      <c r="N34" s="20">
        <f>E34+H34-K34+M34-Q34</f>
        <v>286.64129345701076</v>
      </c>
      <c r="O34" s="21">
        <v>474</v>
      </c>
      <c r="P34" s="21">
        <v>6173</v>
      </c>
      <c r="Q34" s="20">
        <v>99725.877820584326</v>
      </c>
    </row>
    <row r="35" spans="1:17" x14ac:dyDescent="0.25">
      <c r="A35" s="31"/>
      <c r="B35" s="19" t="s">
        <v>21</v>
      </c>
      <c r="C35" s="21">
        <v>41</v>
      </c>
      <c r="D35" s="21">
        <v>98</v>
      </c>
      <c r="E35" s="20">
        <v>33618.127066000008</v>
      </c>
      <c r="F35" s="21">
        <v>0</v>
      </c>
      <c r="G35" s="21">
        <v>0</v>
      </c>
      <c r="H35" s="20">
        <v>0</v>
      </c>
      <c r="I35" s="21">
        <v>2</v>
      </c>
      <c r="J35" s="21">
        <v>2</v>
      </c>
      <c r="K35" s="20">
        <v>2.09</v>
      </c>
      <c r="L35" s="21">
        <v>0</v>
      </c>
      <c r="M35" s="20">
        <v>0</v>
      </c>
      <c r="N35" s="20">
        <f>E35+H35-K35+M35-Q35</f>
        <v>75.356072000002314</v>
      </c>
      <c r="O35" s="21">
        <v>41</v>
      </c>
      <c r="P35" s="21">
        <v>97</v>
      </c>
      <c r="Q35" s="20">
        <v>33540.680994000009</v>
      </c>
    </row>
    <row r="36" spans="1:17" x14ac:dyDescent="0.25">
      <c r="A36" s="31"/>
      <c r="B36" s="19" t="s">
        <v>20</v>
      </c>
      <c r="C36" s="21">
        <v>30</v>
      </c>
      <c r="D36" s="21">
        <v>2739</v>
      </c>
      <c r="E36" s="20">
        <v>23554.192500000023</v>
      </c>
      <c r="F36" s="21">
        <v>5</v>
      </c>
      <c r="G36" s="21">
        <v>64</v>
      </c>
      <c r="H36" s="20">
        <v>655.26999999999975</v>
      </c>
      <c r="I36" s="21">
        <v>5</v>
      </c>
      <c r="J36" s="21">
        <v>258</v>
      </c>
      <c r="K36" s="20">
        <v>302.98000000000008</v>
      </c>
      <c r="L36" s="21">
        <v>0</v>
      </c>
      <c r="M36" s="20">
        <v>0</v>
      </c>
      <c r="N36" s="20">
        <f>E36+H36-K36+M36-Q36</f>
        <v>0</v>
      </c>
      <c r="O36" s="21">
        <v>30</v>
      </c>
      <c r="P36" s="21">
        <v>2753</v>
      </c>
      <c r="Q36" s="20">
        <v>23906.482500000027</v>
      </c>
    </row>
    <row r="37" spans="1:17" x14ac:dyDescent="0.25">
      <c r="A37" s="32"/>
      <c r="B37" s="19" t="s">
        <v>2</v>
      </c>
      <c r="C37" s="21">
        <v>46</v>
      </c>
      <c r="D37" s="21">
        <v>234</v>
      </c>
      <c r="E37" s="20">
        <v>31894.451761601304</v>
      </c>
      <c r="F37" s="21">
        <v>2</v>
      </c>
      <c r="G37" s="21">
        <v>14</v>
      </c>
      <c r="H37" s="20">
        <v>2.7099999999999995</v>
      </c>
      <c r="I37" s="21">
        <v>3</v>
      </c>
      <c r="J37" s="21">
        <v>6</v>
      </c>
      <c r="K37" s="20">
        <v>47.78</v>
      </c>
      <c r="L37" s="21">
        <v>0</v>
      </c>
      <c r="M37" s="20">
        <v>0</v>
      </c>
      <c r="N37" s="20">
        <f>E37+H37-K37+M37-Q37</f>
        <v>0.12000000000625732</v>
      </c>
      <c r="O37" s="21">
        <v>45</v>
      </c>
      <c r="P37" s="21">
        <v>240</v>
      </c>
      <c r="Q37" s="20">
        <v>31849.261761601298</v>
      </c>
    </row>
    <row r="38" spans="1:17" x14ac:dyDescent="0.25">
      <c r="A38" s="19"/>
      <c r="B38" s="18" t="s">
        <v>1</v>
      </c>
      <c r="C38" s="17">
        <f t="shared" ref="C38:Q38" si="2">SUM(C34:C37)</f>
        <v>586</v>
      </c>
      <c r="D38" s="17">
        <f t="shared" si="2"/>
        <v>9118</v>
      </c>
      <c r="E38" s="16">
        <f t="shared" si="2"/>
        <v>187846.09957674268</v>
      </c>
      <c r="F38" s="17">
        <f t="shared" si="2"/>
        <v>99</v>
      </c>
      <c r="G38" s="17">
        <f t="shared" si="2"/>
        <v>369</v>
      </c>
      <c r="H38" s="16">
        <f t="shared" si="2"/>
        <v>3194.9533999999985</v>
      </c>
      <c r="I38" s="17">
        <f>SUM(I34:I37)</f>
        <v>62</v>
      </c>
      <c r="J38" s="17">
        <f t="shared" si="2"/>
        <v>440</v>
      </c>
      <c r="K38" s="16">
        <f t="shared" si="2"/>
        <v>1668.3325350999987</v>
      </c>
      <c r="L38" s="17">
        <f t="shared" si="2"/>
        <v>11</v>
      </c>
      <c r="M38" s="16">
        <f t="shared" si="2"/>
        <v>11.7</v>
      </c>
      <c r="N38" s="16">
        <f t="shared" si="2"/>
        <v>362.11736545701933</v>
      </c>
      <c r="O38" s="17">
        <f t="shared" si="2"/>
        <v>590</v>
      </c>
      <c r="P38" s="17">
        <f t="shared" si="2"/>
        <v>9263</v>
      </c>
      <c r="Q38" s="16">
        <f t="shared" si="2"/>
        <v>189022.30307618566</v>
      </c>
    </row>
    <row r="39" spans="1:17" x14ac:dyDescent="0.25">
      <c r="A39" s="2" t="s">
        <v>46</v>
      </c>
    </row>
    <row r="40" spans="1:17" x14ac:dyDescent="0.25">
      <c r="A40" s="24" t="s">
        <v>47</v>
      </c>
    </row>
    <row r="41" spans="1:17" x14ac:dyDescent="0.25">
      <c r="A41" s="24" t="s">
        <v>48</v>
      </c>
    </row>
    <row r="42" spans="1:17" x14ac:dyDescent="0.25">
      <c r="A42" s="2" t="s">
        <v>19</v>
      </c>
    </row>
    <row r="43" spans="1:17" s="2" customFormat="1" x14ac:dyDescent="0.25">
      <c r="A43" s="2" t="s">
        <v>18</v>
      </c>
      <c r="B43" s="22"/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</row>
    <row r="44" spans="1:17" s="2" customFormat="1" x14ac:dyDescent="0.25">
      <c r="A44" s="2" t="s">
        <v>17</v>
      </c>
      <c r="B44" s="22"/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</row>
    <row r="45" spans="1:17" s="2" customForma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</row>
    <row r="46" spans="1:17" ht="15.75" x14ac:dyDescent="0.25">
      <c r="A46" s="26" t="s">
        <v>42</v>
      </c>
      <c r="B46" s="26"/>
      <c r="C46" s="26"/>
      <c r="D46" s="26"/>
      <c r="E46" s="26"/>
      <c r="F46" s="26"/>
      <c r="G46" s="26"/>
      <c r="H46" s="26"/>
      <c r="I46" s="26"/>
      <c r="J46" s="26"/>
      <c r="K46" s="26"/>
      <c r="L46" s="26"/>
      <c r="M46" s="26"/>
      <c r="N46" s="26"/>
      <c r="O46" s="26"/>
      <c r="P46" s="26"/>
      <c r="Q46" s="26"/>
    </row>
    <row r="47" spans="1:17" ht="30" customHeight="1" x14ac:dyDescent="0.25">
      <c r="A47" s="27" t="s">
        <v>39</v>
      </c>
      <c r="B47" s="27" t="s">
        <v>38</v>
      </c>
      <c r="C47" s="29" t="s">
        <v>37</v>
      </c>
      <c r="D47" s="29"/>
      <c r="E47" s="29"/>
      <c r="F47" s="29" t="s">
        <v>36</v>
      </c>
      <c r="G47" s="29"/>
      <c r="H47" s="29"/>
      <c r="I47" s="29" t="s">
        <v>35</v>
      </c>
      <c r="J47" s="29"/>
      <c r="K47" s="29"/>
      <c r="L47" s="29" t="s">
        <v>34</v>
      </c>
      <c r="M47" s="29"/>
      <c r="N47" s="9" t="s">
        <v>33</v>
      </c>
      <c r="O47" s="29" t="s">
        <v>32</v>
      </c>
      <c r="P47" s="29"/>
      <c r="Q47" s="29"/>
    </row>
    <row r="48" spans="1:17" ht="60" x14ac:dyDescent="0.25">
      <c r="A48" s="28"/>
      <c r="B48" s="28"/>
      <c r="C48" s="18" t="s">
        <v>25</v>
      </c>
      <c r="D48" s="18" t="s">
        <v>31</v>
      </c>
      <c r="E48" s="18" t="s">
        <v>30</v>
      </c>
      <c r="F48" s="18" t="s">
        <v>25</v>
      </c>
      <c r="G48" s="18" t="s">
        <v>29</v>
      </c>
      <c r="H48" s="18" t="s">
        <v>26</v>
      </c>
      <c r="I48" s="18" t="s">
        <v>25</v>
      </c>
      <c r="J48" s="18" t="s">
        <v>28</v>
      </c>
      <c r="K48" s="18" t="s">
        <v>26</v>
      </c>
      <c r="L48" s="18" t="s">
        <v>27</v>
      </c>
      <c r="M48" s="18" t="s">
        <v>26</v>
      </c>
      <c r="N48" s="18" t="s">
        <v>26</v>
      </c>
      <c r="O48" s="18" t="s">
        <v>25</v>
      </c>
      <c r="P48" s="18" t="s">
        <v>24</v>
      </c>
      <c r="Q48" s="18" t="s">
        <v>23</v>
      </c>
    </row>
    <row r="49" spans="1:17" x14ac:dyDescent="0.25">
      <c r="A49" s="30">
        <v>46266</v>
      </c>
      <c r="B49" s="19" t="s">
        <v>22</v>
      </c>
      <c r="C49" s="21">
        <v>4438</v>
      </c>
      <c r="D49" s="21">
        <v>11910</v>
      </c>
      <c r="E49" s="20">
        <v>1788330.1684252042</v>
      </c>
      <c r="F49" s="21">
        <v>320</v>
      </c>
      <c r="G49" s="21">
        <v>526</v>
      </c>
      <c r="H49" s="20">
        <v>52350.130310625973</v>
      </c>
      <c r="I49" s="21">
        <v>130</v>
      </c>
      <c r="J49" s="21">
        <v>247</v>
      </c>
      <c r="K49" s="20">
        <v>18195.88346859999</v>
      </c>
      <c r="L49" s="21">
        <v>90</v>
      </c>
      <c r="M49" s="20">
        <v>375.04729634799986</v>
      </c>
      <c r="N49" s="20">
        <f>E49+H49-K49+M49-Q49</f>
        <v>2855.4686096212827</v>
      </c>
      <c r="O49" s="21">
        <v>4516</v>
      </c>
      <c r="P49" s="21">
        <v>12047</v>
      </c>
      <c r="Q49" s="20">
        <v>1820003.993953957</v>
      </c>
    </row>
    <row r="50" spans="1:17" x14ac:dyDescent="0.25">
      <c r="A50" s="31"/>
      <c r="B50" s="19" t="s">
        <v>21</v>
      </c>
      <c r="C50" s="21">
        <v>884</v>
      </c>
      <c r="D50" s="21">
        <v>1470</v>
      </c>
      <c r="E50" s="20">
        <v>197687.64347813095</v>
      </c>
      <c r="F50" s="21">
        <v>45</v>
      </c>
      <c r="G50" s="21">
        <v>54</v>
      </c>
      <c r="H50" s="20">
        <v>9364.2546900000016</v>
      </c>
      <c r="I50" s="21">
        <v>15</v>
      </c>
      <c r="J50" s="21">
        <v>21</v>
      </c>
      <c r="K50" s="20">
        <v>1362.2382699999998</v>
      </c>
      <c r="L50" s="21">
        <v>7</v>
      </c>
      <c r="M50" s="20">
        <v>1615.8720320000002</v>
      </c>
      <c r="N50" s="20">
        <f>E50+H50-K50+M50-Q50</f>
        <v>197.8432830000238</v>
      </c>
      <c r="O50" s="21">
        <v>897</v>
      </c>
      <c r="P50" s="21">
        <v>1511</v>
      </c>
      <c r="Q50" s="20">
        <v>207107.68864713094</v>
      </c>
    </row>
    <row r="51" spans="1:17" x14ac:dyDescent="0.25">
      <c r="A51" s="31"/>
      <c r="B51" s="19" t="s">
        <v>20</v>
      </c>
      <c r="C51" s="21">
        <v>59</v>
      </c>
      <c r="D51" s="21">
        <v>716</v>
      </c>
      <c r="E51" s="20">
        <v>23595.350712999996</v>
      </c>
      <c r="F51" s="21">
        <v>10</v>
      </c>
      <c r="G51" s="21">
        <v>26</v>
      </c>
      <c r="H51" s="20">
        <v>1162.8400000000001</v>
      </c>
      <c r="I51" s="21">
        <v>4</v>
      </c>
      <c r="J51" s="21">
        <v>13</v>
      </c>
      <c r="K51" s="20">
        <v>6.92</v>
      </c>
      <c r="L51" s="21">
        <v>1</v>
      </c>
      <c r="M51" s="20">
        <v>1.4760000000000001E-3</v>
      </c>
      <c r="N51" s="20">
        <f>E51+H51-K51+M51-Q51</f>
        <v>11.226317000004201</v>
      </c>
      <c r="O51" s="21">
        <v>61</v>
      </c>
      <c r="P51" s="21">
        <v>731</v>
      </c>
      <c r="Q51" s="20">
        <v>24740.045871999995</v>
      </c>
    </row>
    <row r="52" spans="1:17" x14ac:dyDescent="0.25">
      <c r="A52" s="32"/>
      <c r="B52" s="19" t="s">
        <v>2</v>
      </c>
      <c r="C52" s="21">
        <v>1004</v>
      </c>
      <c r="D52" s="21">
        <v>2703</v>
      </c>
      <c r="E52" s="20">
        <v>406237.21651384322</v>
      </c>
      <c r="F52" s="21">
        <v>53</v>
      </c>
      <c r="G52" s="21">
        <v>82</v>
      </c>
      <c r="H52" s="20">
        <v>9065.5644419999971</v>
      </c>
      <c r="I52" s="21">
        <v>14</v>
      </c>
      <c r="J52" s="21">
        <v>22</v>
      </c>
      <c r="K52" s="20">
        <v>8573.3421450000023</v>
      </c>
      <c r="L52" s="21">
        <v>23</v>
      </c>
      <c r="M52" s="20">
        <v>340.59208599999999</v>
      </c>
      <c r="N52" s="20">
        <f>E52+H52-K52+M52-Q52</f>
        <v>1996.1046367999515</v>
      </c>
      <c r="O52" s="21">
        <v>1031</v>
      </c>
      <c r="P52" s="21">
        <v>2770</v>
      </c>
      <c r="Q52" s="20">
        <v>405073.92626004328</v>
      </c>
    </row>
    <row r="53" spans="1:17" x14ac:dyDescent="0.25">
      <c r="A53" s="19"/>
      <c r="B53" s="18" t="s">
        <v>1</v>
      </c>
      <c r="C53" s="17">
        <f t="shared" ref="C53:Q53" si="3">SUM(C49:C52)</f>
        <v>6385</v>
      </c>
      <c r="D53" s="17">
        <f t="shared" si="3"/>
        <v>16799</v>
      </c>
      <c r="E53" s="16">
        <f t="shared" si="3"/>
        <v>2415850.3791301781</v>
      </c>
      <c r="F53" s="17">
        <f t="shared" si="3"/>
        <v>428</v>
      </c>
      <c r="G53" s="17">
        <f t="shared" si="3"/>
        <v>688</v>
      </c>
      <c r="H53" s="16">
        <f t="shared" si="3"/>
        <v>71942.789442625974</v>
      </c>
      <c r="I53" s="17">
        <f t="shared" si="3"/>
        <v>163</v>
      </c>
      <c r="J53" s="17">
        <f t="shared" si="3"/>
        <v>303</v>
      </c>
      <c r="K53" s="16">
        <f t="shared" si="3"/>
        <v>28138.383883599992</v>
      </c>
      <c r="L53" s="17">
        <f t="shared" si="3"/>
        <v>121</v>
      </c>
      <c r="M53" s="16">
        <f t="shared" si="3"/>
        <v>2331.5128903479999</v>
      </c>
      <c r="N53" s="16">
        <f t="shared" si="3"/>
        <v>5060.6428464212622</v>
      </c>
      <c r="O53" s="17">
        <f t="shared" si="3"/>
        <v>6505</v>
      </c>
      <c r="P53" s="17">
        <f t="shared" si="3"/>
        <v>17059</v>
      </c>
      <c r="Q53" s="16">
        <f t="shared" si="3"/>
        <v>2456925.6547331312</v>
      </c>
    </row>
    <row r="54" spans="1:17" x14ac:dyDescent="0.25">
      <c r="A54" s="2" t="s">
        <v>46</v>
      </c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</row>
    <row r="55" spans="1:17" x14ac:dyDescent="0.25">
      <c r="A55" s="24" t="s">
        <v>47</v>
      </c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</row>
    <row r="56" spans="1:17" x14ac:dyDescent="0.25">
      <c r="A56" s="24" t="s">
        <v>48</v>
      </c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</row>
    <row r="57" spans="1:17" x14ac:dyDescent="0.25">
      <c r="A57" s="2" t="s">
        <v>19</v>
      </c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</row>
    <row r="58" spans="1:17" x14ac:dyDescent="0.25">
      <c r="A58" s="2" t="s">
        <v>18</v>
      </c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</row>
    <row r="59" spans="1:17" x14ac:dyDescent="0.25">
      <c r="A59" s="2" t="s">
        <v>17</v>
      </c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</row>
    <row r="60" spans="1:17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</row>
    <row r="61" spans="1:17" ht="15.75" x14ac:dyDescent="0.25">
      <c r="A61" s="26" t="s">
        <v>41</v>
      </c>
      <c r="B61" s="26"/>
      <c r="C61" s="26"/>
      <c r="D61" s="26"/>
      <c r="E61" s="26"/>
      <c r="F61" s="26"/>
      <c r="G61" s="26"/>
      <c r="H61" s="26"/>
      <c r="I61" s="26"/>
      <c r="J61" s="26"/>
      <c r="K61" s="26"/>
      <c r="L61" s="26"/>
      <c r="M61" s="26"/>
      <c r="N61" s="26"/>
      <c r="O61" s="26"/>
      <c r="P61" s="26"/>
      <c r="Q61" s="26"/>
    </row>
    <row r="62" spans="1:17" ht="30" customHeight="1" x14ac:dyDescent="0.25">
      <c r="A62" s="27" t="s">
        <v>39</v>
      </c>
      <c r="B62" s="27" t="s">
        <v>38</v>
      </c>
      <c r="C62" s="29" t="s">
        <v>37</v>
      </c>
      <c r="D62" s="29"/>
      <c r="E62" s="29"/>
      <c r="F62" s="29" t="s">
        <v>36</v>
      </c>
      <c r="G62" s="29"/>
      <c r="H62" s="29"/>
      <c r="I62" s="29" t="s">
        <v>35</v>
      </c>
      <c r="J62" s="29"/>
      <c r="K62" s="29"/>
      <c r="L62" s="29" t="s">
        <v>34</v>
      </c>
      <c r="M62" s="29"/>
      <c r="N62" s="9" t="s">
        <v>33</v>
      </c>
      <c r="O62" s="29" t="s">
        <v>32</v>
      </c>
      <c r="P62" s="29"/>
      <c r="Q62" s="29"/>
    </row>
    <row r="63" spans="1:17" ht="60" x14ac:dyDescent="0.25">
      <c r="A63" s="28"/>
      <c r="B63" s="28"/>
      <c r="C63" s="18" t="s">
        <v>25</v>
      </c>
      <c r="D63" s="18" t="s">
        <v>31</v>
      </c>
      <c r="E63" s="18" t="s">
        <v>30</v>
      </c>
      <c r="F63" s="18" t="s">
        <v>25</v>
      </c>
      <c r="G63" s="18" t="s">
        <v>29</v>
      </c>
      <c r="H63" s="18" t="s">
        <v>26</v>
      </c>
      <c r="I63" s="18" t="s">
        <v>25</v>
      </c>
      <c r="J63" s="18" t="s">
        <v>28</v>
      </c>
      <c r="K63" s="18" t="s">
        <v>26</v>
      </c>
      <c r="L63" s="18" t="s">
        <v>27</v>
      </c>
      <c r="M63" s="18" t="s">
        <v>26</v>
      </c>
      <c r="N63" s="18" t="s">
        <v>26</v>
      </c>
      <c r="O63" s="18" t="s">
        <v>25</v>
      </c>
      <c r="P63" s="18" t="s">
        <v>24</v>
      </c>
      <c r="Q63" s="18" t="s">
        <v>23</v>
      </c>
    </row>
    <row r="64" spans="1:17" x14ac:dyDescent="0.25">
      <c r="A64" s="30">
        <v>46266</v>
      </c>
      <c r="B64" s="19" t="s">
        <v>22</v>
      </c>
      <c r="C64" s="21">
        <v>437</v>
      </c>
      <c r="D64" s="21">
        <v>1954</v>
      </c>
      <c r="E64" s="20">
        <v>1023129.1852615327</v>
      </c>
      <c r="F64" s="21">
        <v>31</v>
      </c>
      <c r="G64" s="21">
        <v>53</v>
      </c>
      <c r="H64" s="20">
        <v>34241.699999999997</v>
      </c>
      <c r="I64" s="21">
        <v>22</v>
      </c>
      <c r="J64" s="21">
        <v>31</v>
      </c>
      <c r="K64" s="20">
        <v>10297.764750000006</v>
      </c>
      <c r="L64" s="21">
        <v>4</v>
      </c>
      <c r="M64" s="20">
        <v>0.56520000000000004</v>
      </c>
      <c r="N64" s="20">
        <f>E64+H64-K64+M64-Q64</f>
        <v>838.0444014002569</v>
      </c>
      <c r="O64" s="21">
        <v>444</v>
      </c>
      <c r="P64" s="21">
        <v>1970</v>
      </c>
      <c r="Q64" s="20">
        <v>1046235.6413101323</v>
      </c>
    </row>
    <row r="65" spans="1:17" x14ac:dyDescent="0.25">
      <c r="A65" s="31"/>
      <c r="B65" s="19" t="s">
        <v>21</v>
      </c>
      <c r="C65" s="21">
        <v>67</v>
      </c>
      <c r="D65" s="21">
        <v>113</v>
      </c>
      <c r="E65" s="20">
        <v>55031.28268049498</v>
      </c>
      <c r="F65" s="21">
        <v>5</v>
      </c>
      <c r="G65" s="21">
        <v>9</v>
      </c>
      <c r="H65" s="20">
        <v>7255</v>
      </c>
      <c r="I65" s="21">
        <v>2</v>
      </c>
      <c r="J65" s="21">
        <v>2</v>
      </c>
      <c r="K65" s="20">
        <v>650</v>
      </c>
      <c r="L65" s="21">
        <v>0</v>
      </c>
      <c r="M65" s="20">
        <v>0</v>
      </c>
      <c r="N65" s="20">
        <f>E65+H65-K65+M65-Q65</f>
        <v>6.2988304999889806</v>
      </c>
      <c r="O65" s="21">
        <v>66</v>
      </c>
      <c r="P65" s="21">
        <v>119</v>
      </c>
      <c r="Q65" s="20">
        <v>61629.983849994991</v>
      </c>
    </row>
    <row r="66" spans="1:17" x14ac:dyDescent="0.25">
      <c r="A66" s="31"/>
      <c r="B66" s="19" t="s">
        <v>20</v>
      </c>
      <c r="C66" s="21">
        <v>10</v>
      </c>
      <c r="D66" s="21">
        <v>20</v>
      </c>
      <c r="E66" s="20">
        <v>2394.6065900000003</v>
      </c>
      <c r="F66" s="21">
        <v>2</v>
      </c>
      <c r="G66" s="21">
        <v>3</v>
      </c>
      <c r="H66" s="20">
        <v>1003.5999999999999</v>
      </c>
      <c r="I66" s="21">
        <v>1</v>
      </c>
      <c r="J66" s="21">
        <v>1</v>
      </c>
      <c r="K66" s="20">
        <v>1.8</v>
      </c>
      <c r="L66" s="21">
        <v>0</v>
      </c>
      <c r="M66" s="20">
        <v>0</v>
      </c>
      <c r="N66" s="20">
        <f>E66+H66-K66+M66-Q66</f>
        <v>-7.3683000000528409E-2</v>
      </c>
      <c r="O66" s="21">
        <v>11</v>
      </c>
      <c r="P66" s="21">
        <v>21</v>
      </c>
      <c r="Q66" s="20">
        <v>3396.4802730000006</v>
      </c>
    </row>
    <row r="67" spans="1:17" x14ac:dyDescent="0.25">
      <c r="A67" s="32"/>
      <c r="B67" s="19" t="s">
        <v>2</v>
      </c>
      <c r="C67" s="21">
        <v>39</v>
      </c>
      <c r="D67" s="21">
        <v>117</v>
      </c>
      <c r="E67" s="20">
        <v>36552.623748939986</v>
      </c>
      <c r="F67" s="21">
        <v>2</v>
      </c>
      <c r="G67" s="21">
        <v>2</v>
      </c>
      <c r="H67" s="20">
        <v>3437.5</v>
      </c>
      <c r="I67" s="21">
        <v>3</v>
      </c>
      <c r="J67" s="21">
        <v>4</v>
      </c>
      <c r="K67" s="20">
        <v>2716.6800000000003</v>
      </c>
      <c r="L67" s="21">
        <v>0</v>
      </c>
      <c r="M67" s="20">
        <v>0</v>
      </c>
      <c r="N67" s="20">
        <f>E67+H67-K67+M67-Q67</f>
        <v>781.09380080000119</v>
      </c>
      <c r="O67" s="21">
        <v>40</v>
      </c>
      <c r="P67" s="21">
        <v>117</v>
      </c>
      <c r="Q67" s="20">
        <v>36492.349948139985</v>
      </c>
    </row>
    <row r="68" spans="1:17" x14ac:dyDescent="0.25">
      <c r="A68" s="19"/>
      <c r="B68" s="18" t="s">
        <v>1</v>
      </c>
      <c r="C68" s="17">
        <f t="shared" ref="C68:Q68" si="4">SUM(C64:C67)</f>
        <v>553</v>
      </c>
      <c r="D68" s="17">
        <f t="shared" si="4"/>
        <v>2204</v>
      </c>
      <c r="E68" s="16">
        <f t="shared" si="4"/>
        <v>1117107.6982809675</v>
      </c>
      <c r="F68" s="17">
        <f t="shared" si="4"/>
        <v>40</v>
      </c>
      <c r="G68" s="17">
        <f t="shared" si="4"/>
        <v>67</v>
      </c>
      <c r="H68" s="16">
        <f t="shared" si="4"/>
        <v>45937.799999999996</v>
      </c>
      <c r="I68" s="17">
        <f t="shared" si="4"/>
        <v>28</v>
      </c>
      <c r="J68" s="17">
        <f t="shared" si="4"/>
        <v>38</v>
      </c>
      <c r="K68" s="16">
        <f t="shared" si="4"/>
        <v>13666.244750000005</v>
      </c>
      <c r="L68" s="17">
        <f t="shared" si="4"/>
        <v>4</v>
      </c>
      <c r="M68" s="16">
        <f t="shared" si="4"/>
        <v>0.56520000000000004</v>
      </c>
      <c r="N68" s="16">
        <f t="shared" si="4"/>
        <v>1625.3633497002465</v>
      </c>
      <c r="O68" s="17">
        <f t="shared" si="4"/>
        <v>561</v>
      </c>
      <c r="P68" s="17">
        <f t="shared" si="4"/>
        <v>2227</v>
      </c>
      <c r="Q68" s="16">
        <f t="shared" si="4"/>
        <v>1147754.4553812675</v>
      </c>
    </row>
    <row r="69" spans="1:17" x14ac:dyDescent="0.25">
      <c r="A69" s="2" t="s">
        <v>46</v>
      </c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</row>
    <row r="70" spans="1:17" x14ac:dyDescent="0.25">
      <c r="A70" s="24" t="s">
        <v>47</v>
      </c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</row>
    <row r="71" spans="1:17" x14ac:dyDescent="0.25">
      <c r="A71" s="24" t="s">
        <v>48</v>
      </c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</row>
    <row r="72" spans="1:17" x14ac:dyDescent="0.25">
      <c r="A72" s="2" t="s">
        <v>19</v>
      </c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</row>
    <row r="73" spans="1:17" x14ac:dyDescent="0.25">
      <c r="A73" s="2" t="s">
        <v>18</v>
      </c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</row>
    <row r="74" spans="1:17" x14ac:dyDescent="0.25">
      <c r="A74" s="2" t="s">
        <v>17</v>
      </c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</row>
    <row r="75" spans="1:17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</row>
    <row r="76" spans="1:17" ht="15.75" x14ac:dyDescent="0.25">
      <c r="A76" s="26" t="s">
        <v>40</v>
      </c>
      <c r="B76" s="26"/>
      <c r="C76" s="26"/>
      <c r="D76" s="26"/>
      <c r="E76" s="26"/>
      <c r="F76" s="26"/>
      <c r="G76" s="26"/>
      <c r="H76" s="26"/>
      <c r="I76" s="26"/>
      <c r="J76" s="26"/>
      <c r="K76" s="26"/>
      <c r="L76" s="26"/>
      <c r="M76" s="26"/>
      <c r="N76" s="26"/>
      <c r="O76" s="26"/>
      <c r="P76" s="26"/>
      <c r="Q76" s="26"/>
    </row>
    <row r="77" spans="1:17" ht="30" customHeight="1" x14ac:dyDescent="0.25">
      <c r="A77" s="27" t="s">
        <v>39</v>
      </c>
      <c r="B77" s="27" t="s">
        <v>38</v>
      </c>
      <c r="C77" s="29" t="s">
        <v>37</v>
      </c>
      <c r="D77" s="29"/>
      <c r="E77" s="29"/>
      <c r="F77" s="29" t="s">
        <v>36</v>
      </c>
      <c r="G77" s="29"/>
      <c r="H77" s="29"/>
      <c r="I77" s="29" t="s">
        <v>35</v>
      </c>
      <c r="J77" s="29"/>
      <c r="K77" s="29"/>
      <c r="L77" s="29" t="s">
        <v>34</v>
      </c>
      <c r="M77" s="29"/>
      <c r="N77" s="9" t="s">
        <v>33</v>
      </c>
      <c r="O77" s="29" t="s">
        <v>32</v>
      </c>
      <c r="P77" s="29"/>
      <c r="Q77" s="29"/>
    </row>
    <row r="78" spans="1:17" ht="60" x14ac:dyDescent="0.25">
      <c r="A78" s="28"/>
      <c r="B78" s="28"/>
      <c r="C78" s="18" t="s">
        <v>25</v>
      </c>
      <c r="D78" s="18" t="s">
        <v>31</v>
      </c>
      <c r="E78" s="18" t="s">
        <v>30</v>
      </c>
      <c r="F78" s="18" t="s">
        <v>25</v>
      </c>
      <c r="G78" s="18" t="s">
        <v>29</v>
      </c>
      <c r="H78" s="18" t="s">
        <v>26</v>
      </c>
      <c r="I78" s="18" t="s">
        <v>25</v>
      </c>
      <c r="J78" s="18" t="s">
        <v>28</v>
      </c>
      <c r="K78" s="18" t="s">
        <v>26</v>
      </c>
      <c r="L78" s="18" t="s">
        <v>27</v>
      </c>
      <c r="M78" s="18" t="s">
        <v>26</v>
      </c>
      <c r="N78" s="18" t="s">
        <v>26</v>
      </c>
      <c r="O78" s="18" t="s">
        <v>25</v>
      </c>
      <c r="P78" s="18" t="s">
        <v>24</v>
      </c>
      <c r="Q78" s="18" t="s">
        <v>23</v>
      </c>
    </row>
    <row r="79" spans="1:17" x14ac:dyDescent="0.25">
      <c r="A79" s="30">
        <v>46266</v>
      </c>
      <c r="B79" s="19" t="s">
        <v>22</v>
      </c>
      <c r="C79" s="21">
        <v>4089</v>
      </c>
      <c r="D79" s="21">
        <v>9956</v>
      </c>
      <c r="E79" s="20">
        <v>765200.98316366808</v>
      </c>
      <c r="F79" s="21">
        <v>291</v>
      </c>
      <c r="G79" s="21">
        <v>473</v>
      </c>
      <c r="H79" s="20">
        <v>18108.430310625998</v>
      </c>
      <c r="I79" s="21">
        <v>108</v>
      </c>
      <c r="J79" s="21">
        <v>216</v>
      </c>
      <c r="K79" s="20">
        <v>7898.1187185999997</v>
      </c>
      <c r="L79" s="21">
        <v>86</v>
      </c>
      <c r="M79" s="20">
        <v>374.48209634799991</v>
      </c>
      <c r="N79" s="20">
        <f>E79+H79-K79+M79-Q79</f>
        <v>2017.4242082210258</v>
      </c>
      <c r="O79" s="21">
        <v>4162</v>
      </c>
      <c r="P79" s="21">
        <v>10077</v>
      </c>
      <c r="Q79" s="20">
        <v>773768.35264382104</v>
      </c>
    </row>
    <row r="80" spans="1:17" x14ac:dyDescent="0.25">
      <c r="A80" s="31"/>
      <c r="B80" s="19" t="s">
        <v>21</v>
      </c>
      <c r="C80" s="21">
        <v>823</v>
      </c>
      <c r="D80" s="21">
        <v>1357</v>
      </c>
      <c r="E80" s="20">
        <v>142656.36079763586</v>
      </c>
      <c r="F80" s="21">
        <v>40</v>
      </c>
      <c r="G80" s="21">
        <v>45</v>
      </c>
      <c r="H80" s="20">
        <v>2109.2546899999998</v>
      </c>
      <c r="I80" s="21">
        <v>13</v>
      </c>
      <c r="J80" s="21">
        <v>19</v>
      </c>
      <c r="K80" s="20">
        <v>712.23827000000017</v>
      </c>
      <c r="L80" s="21">
        <v>7</v>
      </c>
      <c r="M80" s="20">
        <v>1615.8720320000002</v>
      </c>
      <c r="N80" s="20">
        <f>E80+H80-K80+M80-Q80</f>
        <v>191.54445250006393</v>
      </c>
      <c r="O80" s="21">
        <v>837</v>
      </c>
      <c r="P80" s="21">
        <v>1392</v>
      </c>
      <c r="Q80" s="20">
        <v>145477.70479713581</v>
      </c>
    </row>
    <row r="81" spans="1:17" x14ac:dyDescent="0.25">
      <c r="A81" s="31"/>
      <c r="B81" s="19" t="s">
        <v>20</v>
      </c>
      <c r="C81" s="21">
        <v>51</v>
      </c>
      <c r="D81" s="21">
        <v>696</v>
      </c>
      <c r="E81" s="20">
        <v>21200.744123</v>
      </c>
      <c r="F81" s="21">
        <v>8</v>
      </c>
      <c r="G81" s="21">
        <v>23</v>
      </c>
      <c r="H81" s="20">
        <v>159.24</v>
      </c>
      <c r="I81" s="21">
        <v>3</v>
      </c>
      <c r="J81" s="21">
        <v>12</v>
      </c>
      <c r="K81" s="20">
        <v>5.12</v>
      </c>
      <c r="L81" s="21">
        <v>1</v>
      </c>
      <c r="M81" s="20">
        <v>1.4760000000000001E-3</v>
      </c>
      <c r="N81" s="20">
        <f>E81+H81-K81+M81-Q81</f>
        <v>11.300000000006548</v>
      </c>
      <c r="O81" s="21">
        <v>53</v>
      </c>
      <c r="P81" s="21">
        <v>710</v>
      </c>
      <c r="Q81" s="20">
        <v>21343.565598999998</v>
      </c>
    </row>
    <row r="82" spans="1:17" x14ac:dyDescent="0.25">
      <c r="A82" s="32"/>
      <c r="B82" s="19" t="s">
        <v>2</v>
      </c>
      <c r="C82" s="21">
        <v>969</v>
      </c>
      <c r="D82" s="21">
        <v>2586</v>
      </c>
      <c r="E82" s="20">
        <v>369684.59276490327</v>
      </c>
      <c r="F82" s="21">
        <v>51</v>
      </c>
      <c r="G82" s="21">
        <v>80</v>
      </c>
      <c r="H82" s="20">
        <v>5628.0644419999999</v>
      </c>
      <c r="I82" s="21">
        <v>11</v>
      </c>
      <c r="J82" s="21">
        <v>18</v>
      </c>
      <c r="K82" s="20">
        <v>5856.6621450000002</v>
      </c>
      <c r="L82" s="21">
        <v>23</v>
      </c>
      <c r="M82" s="20">
        <v>340.59208599999999</v>
      </c>
      <c r="N82" s="20">
        <f>E82+H82-K82+M82-Q82</f>
        <v>1215.0108360000304</v>
      </c>
      <c r="O82" s="21">
        <v>996</v>
      </c>
      <c r="P82" s="21">
        <v>2653</v>
      </c>
      <c r="Q82" s="20">
        <v>368581.57631190325</v>
      </c>
    </row>
    <row r="83" spans="1:17" x14ac:dyDescent="0.25">
      <c r="A83" s="19"/>
      <c r="B83" s="18" t="s">
        <v>1</v>
      </c>
      <c r="C83" s="17">
        <f t="shared" ref="C83:Q83" si="5">SUM(C79:C82)</f>
        <v>5932</v>
      </c>
      <c r="D83" s="17">
        <f t="shared" si="5"/>
        <v>14595</v>
      </c>
      <c r="E83" s="16">
        <f t="shared" si="5"/>
        <v>1298742.6808492071</v>
      </c>
      <c r="F83" s="17">
        <f t="shared" si="5"/>
        <v>390</v>
      </c>
      <c r="G83" s="17">
        <f t="shared" si="5"/>
        <v>621</v>
      </c>
      <c r="H83" s="16">
        <f t="shared" si="5"/>
        <v>26004.989442626</v>
      </c>
      <c r="I83" s="17">
        <f t="shared" si="5"/>
        <v>135</v>
      </c>
      <c r="J83" s="17">
        <f t="shared" si="5"/>
        <v>265</v>
      </c>
      <c r="K83" s="16">
        <f t="shared" si="5"/>
        <v>14472.139133600002</v>
      </c>
      <c r="L83" s="17">
        <f t="shared" si="5"/>
        <v>117</v>
      </c>
      <c r="M83" s="16">
        <f t="shared" si="5"/>
        <v>2330.9476903479999</v>
      </c>
      <c r="N83" s="16">
        <f t="shared" si="5"/>
        <v>3435.2794967211266</v>
      </c>
      <c r="O83" s="17">
        <f t="shared" si="5"/>
        <v>6048</v>
      </c>
      <c r="P83" s="17">
        <f t="shared" si="5"/>
        <v>14832</v>
      </c>
      <c r="Q83" s="16">
        <f t="shared" si="5"/>
        <v>1309171.19935186</v>
      </c>
    </row>
    <row r="84" spans="1:17" x14ac:dyDescent="0.25">
      <c r="A84" s="2" t="s">
        <v>46</v>
      </c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</row>
    <row r="85" spans="1:17" x14ac:dyDescent="0.25">
      <c r="A85" s="24" t="s">
        <v>47</v>
      </c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</row>
    <row r="86" spans="1:17" x14ac:dyDescent="0.25">
      <c r="A86" s="24" t="s">
        <v>48</v>
      </c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</row>
    <row r="87" spans="1:17" x14ac:dyDescent="0.25">
      <c r="A87" s="2" t="s">
        <v>19</v>
      </c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</row>
    <row r="88" spans="1:17" x14ac:dyDescent="0.25">
      <c r="A88" s="2" t="s">
        <v>18</v>
      </c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</row>
    <row r="89" spans="1:17" x14ac:dyDescent="0.25">
      <c r="A89" s="2" t="s">
        <v>17</v>
      </c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</row>
    <row r="90" spans="1:17" x14ac:dyDescent="0.25">
      <c r="A90" s="2"/>
    </row>
    <row r="91" spans="1:17" x14ac:dyDescent="0.25">
      <c r="A91" s="33" t="s">
        <v>16</v>
      </c>
      <c r="B91" s="33"/>
      <c r="C91" s="33"/>
      <c r="D91" s="33"/>
    </row>
    <row r="92" spans="1:17" ht="60" x14ac:dyDescent="0.25">
      <c r="A92" s="9" t="s">
        <v>14</v>
      </c>
      <c r="B92" s="10" t="s">
        <v>13</v>
      </c>
      <c r="C92" s="10" t="s">
        <v>15</v>
      </c>
      <c r="D92" s="10" t="s">
        <v>10</v>
      </c>
    </row>
    <row r="93" spans="1:17" x14ac:dyDescent="0.25">
      <c r="A93" s="30">
        <v>46266</v>
      </c>
      <c r="B93" s="15" t="s">
        <v>9</v>
      </c>
      <c r="C93" s="14">
        <v>739734.90829141054</v>
      </c>
      <c r="D93" s="13">
        <f t="shared" ref="D93:D100" si="6">C93/$C$101</f>
        <v>0.120250878018984</v>
      </c>
    </row>
    <row r="94" spans="1:17" x14ac:dyDescent="0.25">
      <c r="A94" s="31"/>
      <c r="B94" s="15" t="s">
        <v>8</v>
      </c>
      <c r="C94" s="14">
        <v>221532.60994399997</v>
      </c>
      <c r="D94" s="13">
        <f t="shared" si="6"/>
        <v>3.6012212695400829E-2</v>
      </c>
    </row>
    <row r="95" spans="1:17" x14ac:dyDescent="0.25">
      <c r="A95" s="31"/>
      <c r="B95" s="15" t="s">
        <v>7</v>
      </c>
      <c r="C95" s="14">
        <v>963969.7895147691</v>
      </c>
      <c r="D95" s="13">
        <f t="shared" si="6"/>
        <v>0.15670237036760398</v>
      </c>
    </row>
    <row r="96" spans="1:17" x14ac:dyDescent="0.25">
      <c r="A96" s="31"/>
      <c r="B96" s="15" t="s">
        <v>6</v>
      </c>
      <c r="C96" s="14">
        <v>1190914.9780925014</v>
      </c>
      <c r="D96" s="13">
        <f t="shared" si="6"/>
        <v>0.19359444870914072</v>
      </c>
    </row>
    <row r="97" spans="1:6" x14ac:dyDescent="0.25">
      <c r="A97" s="31"/>
      <c r="B97" s="15" t="s">
        <v>5</v>
      </c>
      <c r="C97" s="14">
        <v>935340.48938775808</v>
      </c>
      <c r="D97" s="13">
        <f t="shared" si="6"/>
        <v>0.15204840792950058</v>
      </c>
    </row>
    <row r="98" spans="1:6" x14ac:dyDescent="0.25">
      <c r="A98" s="31"/>
      <c r="B98" s="15" t="s">
        <v>4</v>
      </c>
      <c r="C98" s="14">
        <v>173234.90703179708</v>
      </c>
      <c r="D98" s="13">
        <f t="shared" si="6"/>
        <v>2.8160966098282687E-2</v>
      </c>
    </row>
    <row r="99" spans="1:6" x14ac:dyDescent="0.25">
      <c r="A99" s="31"/>
      <c r="B99" s="15" t="s">
        <v>3</v>
      </c>
      <c r="C99" s="14">
        <v>1776812.3789281303</v>
      </c>
      <c r="D99" s="13">
        <f t="shared" si="6"/>
        <v>0.2888375906642181</v>
      </c>
    </row>
    <row r="100" spans="1:6" x14ac:dyDescent="0.25">
      <c r="A100" s="31"/>
      <c r="B100" s="15" t="s">
        <v>2</v>
      </c>
      <c r="C100" s="14">
        <v>150056.67122291829</v>
      </c>
      <c r="D100" s="13">
        <f t="shared" si="6"/>
        <v>2.4393125516868969E-2</v>
      </c>
    </row>
    <row r="101" spans="1:6" x14ac:dyDescent="0.25">
      <c r="A101" s="32"/>
      <c r="B101" s="10" t="s">
        <v>1</v>
      </c>
      <c r="C101" s="12">
        <f>SUM(C93:C100)</f>
        <v>6151596.7324132854</v>
      </c>
      <c r="D101" s="11">
        <f>SUM(D93:D100)</f>
        <v>0.99999999999999989</v>
      </c>
    </row>
    <row r="102" spans="1:6" x14ac:dyDescent="0.25">
      <c r="A102" s="2" t="s">
        <v>0</v>
      </c>
    </row>
    <row r="103" spans="1:6" x14ac:dyDescent="0.25">
      <c r="A103" s="2"/>
    </row>
    <row r="104" spans="1:6" ht="75" x14ac:dyDescent="0.25">
      <c r="A104" s="9" t="s">
        <v>14</v>
      </c>
      <c r="B104" s="10" t="s">
        <v>13</v>
      </c>
      <c r="C104" s="9" t="s">
        <v>12</v>
      </c>
      <c r="D104" s="9" t="s">
        <v>10</v>
      </c>
      <c r="E104" s="9" t="s">
        <v>11</v>
      </c>
      <c r="F104" s="9" t="s">
        <v>10</v>
      </c>
    </row>
    <row r="105" spans="1:6" x14ac:dyDescent="0.25">
      <c r="A105" s="30">
        <v>46266</v>
      </c>
      <c r="B105" s="8" t="s">
        <v>9</v>
      </c>
      <c r="C105" s="7">
        <v>736648.61699991056</v>
      </c>
      <c r="D105" s="6">
        <f t="shared" ref="D105:D112" si="7">C105/$C$113</f>
        <v>0.15830319888316402</v>
      </c>
      <c r="E105" s="7">
        <v>3086.2912914999993</v>
      </c>
      <c r="F105" s="6">
        <f t="shared" ref="F105:F112" si="8">E105/$E$113</f>
        <v>2.0600084611888886E-3</v>
      </c>
    </row>
    <row r="106" spans="1:6" x14ac:dyDescent="0.25">
      <c r="A106" s="31"/>
      <c r="B106" s="8" t="s">
        <v>8</v>
      </c>
      <c r="C106" s="7">
        <v>220321.83189999996</v>
      </c>
      <c r="D106" s="6">
        <f t="shared" si="7"/>
        <v>4.7346387366628231E-2</v>
      </c>
      <c r="E106" s="7">
        <v>1210.7780439999999</v>
      </c>
      <c r="F106" s="6">
        <f t="shared" si="8"/>
        <v>8.0815865376384971E-4</v>
      </c>
    </row>
    <row r="107" spans="1:6" x14ac:dyDescent="0.25">
      <c r="A107" s="31"/>
      <c r="B107" s="8" t="s">
        <v>7</v>
      </c>
      <c r="C107" s="7">
        <v>916127.06650000054</v>
      </c>
      <c r="D107" s="6">
        <f t="shared" si="7"/>
        <v>0.19687248691382098</v>
      </c>
      <c r="E107" s="7">
        <v>47842.723014768511</v>
      </c>
      <c r="F107" s="6">
        <f t="shared" si="8"/>
        <v>3.1933607332585622E-2</v>
      </c>
    </row>
    <row r="108" spans="1:6" x14ac:dyDescent="0.25">
      <c r="A108" s="31"/>
      <c r="B108" s="8" t="s">
        <v>6</v>
      </c>
      <c r="C108" s="7">
        <v>1169685.2314085015</v>
      </c>
      <c r="D108" s="6">
        <f t="shared" si="7"/>
        <v>0.25136124543675376</v>
      </c>
      <c r="E108" s="7">
        <v>21229.746684000002</v>
      </c>
      <c r="F108" s="6">
        <f t="shared" si="8"/>
        <v>1.4170230113529376E-2</v>
      </c>
    </row>
    <row r="109" spans="1:6" x14ac:dyDescent="0.25">
      <c r="A109" s="31"/>
      <c r="B109" s="8" t="s">
        <v>5</v>
      </c>
      <c r="C109" s="7">
        <v>851369.20482623624</v>
      </c>
      <c r="D109" s="6">
        <f t="shared" si="7"/>
        <v>0.18295625002799026</v>
      </c>
      <c r="E109" s="7">
        <v>83971.284561521883</v>
      </c>
      <c r="F109" s="6">
        <f t="shared" si="8"/>
        <v>5.6048357188463079E-2</v>
      </c>
    </row>
    <row r="110" spans="1:6" x14ac:dyDescent="0.25">
      <c r="A110" s="31"/>
      <c r="B110" s="8" t="s">
        <v>4</v>
      </c>
      <c r="C110" s="7">
        <v>166725.35315910008</v>
      </c>
      <c r="D110" s="6">
        <f t="shared" si="7"/>
        <v>3.5828692447017765E-2</v>
      </c>
      <c r="E110" s="7">
        <v>6509.5538726969999</v>
      </c>
      <c r="F110" s="6">
        <f t="shared" si="8"/>
        <v>4.3449353252081784E-3</v>
      </c>
    </row>
    <row r="111" spans="1:6" x14ac:dyDescent="0.25">
      <c r="A111" s="31"/>
      <c r="B111" s="8" t="s">
        <v>3</v>
      </c>
      <c r="C111" s="7">
        <v>483951.59166026575</v>
      </c>
      <c r="D111" s="6">
        <f t="shared" si="7"/>
        <v>0.10399949622715186</v>
      </c>
      <c r="E111" s="7">
        <v>1292860.7872678644</v>
      </c>
      <c r="F111" s="6">
        <f t="shared" si="8"/>
        <v>0.86294646530811081</v>
      </c>
    </row>
    <row r="112" spans="1:6" x14ac:dyDescent="0.25">
      <c r="A112" s="31"/>
      <c r="B112" s="8" t="s">
        <v>2</v>
      </c>
      <c r="C112" s="7">
        <v>108574.33353121999</v>
      </c>
      <c r="D112" s="6">
        <f t="shared" si="7"/>
        <v>2.333224269747294E-2</v>
      </c>
      <c r="E112" s="7">
        <v>41482.337691698296</v>
      </c>
      <c r="F112" s="6">
        <f t="shared" si="8"/>
        <v>2.7688237617150165E-2</v>
      </c>
    </row>
    <row r="113" spans="1:6" x14ac:dyDescent="0.25">
      <c r="A113" s="32"/>
      <c r="B113" s="5" t="s">
        <v>1</v>
      </c>
      <c r="C113" s="4">
        <f>SUM(C105:C112)</f>
        <v>4653403.2299852353</v>
      </c>
      <c r="D113" s="3">
        <f>SUM(D105:D112)</f>
        <v>0.99999999999999978</v>
      </c>
      <c r="E113" s="4">
        <f>SUM(E105:E112)</f>
        <v>1498193.5024280502</v>
      </c>
      <c r="F113" s="3">
        <f>SUM(F105:F112)</f>
        <v>0.99999999999999989</v>
      </c>
    </row>
    <row r="114" spans="1:6" x14ac:dyDescent="0.25">
      <c r="A114" s="2" t="s">
        <v>0</v>
      </c>
    </row>
  </sheetData>
  <mergeCells count="57">
    <mergeCell ref="A79:A82"/>
    <mergeCell ref="A91:D91"/>
    <mergeCell ref="A93:A101"/>
    <mergeCell ref="A105:A113"/>
    <mergeCell ref="A64:A67"/>
    <mergeCell ref="A76:Q76"/>
    <mergeCell ref="A77:A78"/>
    <mergeCell ref="B77:B78"/>
    <mergeCell ref="C77:E77"/>
    <mergeCell ref="F77:H77"/>
    <mergeCell ref="I77:K77"/>
    <mergeCell ref="L77:M77"/>
    <mergeCell ref="O77:Q77"/>
    <mergeCell ref="A49:A52"/>
    <mergeCell ref="A61:Q61"/>
    <mergeCell ref="A62:A63"/>
    <mergeCell ref="B62:B63"/>
    <mergeCell ref="C62:E62"/>
    <mergeCell ref="F62:H62"/>
    <mergeCell ref="I62:K62"/>
    <mergeCell ref="L62:M62"/>
    <mergeCell ref="O62:Q62"/>
    <mergeCell ref="A34:A37"/>
    <mergeCell ref="A46:Q46"/>
    <mergeCell ref="A47:A48"/>
    <mergeCell ref="B47:B48"/>
    <mergeCell ref="C47:E47"/>
    <mergeCell ref="F47:H47"/>
    <mergeCell ref="I47:K47"/>
    <mergeCell ref="L47:M47"/>
    <mergeCell ref="O47:Q47"/>
    <mergeCell ref="A19:A22"/>
    <mergeCell ref="A31:Q31"/>
    <mergeCell ref="A32:A33"/>
    <mergeCell ref="B32:B33"/>
    <mergeCell ref="C32:E32"/>
    <mergeCell ref="F32:H32"/>
    <mergeCell ref="I32:K32"/>
    <mergeCell ref="L32:M32"/>
    <mergeCell ref="O32:Q32"/>
    <mergeCell ref="A4:A7"/>
    <mergeCell ref="A16:Q16"/>
    <mergeCell ref="A17:A18"/>
    <mergeCell ref="B17:B18"/>
    <mergeCell ref="C17:E17"/>
    <mergeCell ref="F17:H17"/>
    <mergeCell ref="I17:K17"/>
    <mergeCell ref="L17:M17"/>
    <mergeCell ref="O17:Q17"/>
    <mergeCell ref="A1:Q1"/>
    <mergeCell ref="A2:A3"/>
    <mergeCell ref="B2:B3"/>
    <mergeCell ref="C2:E2"/>
    <mergeCell ref="F2:H2"/>
    <mergeCell ref="I2:K2"/>
    <mergeCell ref="L2:M2"/>
    <mergeCell ref="O2:Q2"/>
  </mergeCells>
  <pageMargins left="0.7" right="0.7" top="0.75" bottom="0.75" header="0.3" footer="0.3"/>
  <pageSetup paperSize="9" orientation="portrait" r:id="rId1"/>
  <headerFooter>
    <oddHeader>&amp;L&amp;"Calibri"&amp;11&amp;K180B02 PUBLIC</oddHeader>
    <oddFooter>&amp;L&amp;"Calibri"&amp;11&amp;K180B02 PUBLIC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Klassify>
  <SNO>1</SNO>
  <KDate>2025-11-13 19:22:46</KDate>
  <Classification>PUBLIC</Classification>
  <Subclassification/>
  <HostName>NSDLDEPNB690</HostName>
  <Domain_User>NSDL/Ronit.Marthak</Domain_User>
  <IPAdd>10.110.5.38</IPAdd>
  <FilePath>D:\REPORTS\SEBI Reports\230725_Abhignan Dande_\October 2025\Annexure-October 25.xlsx</FilePath>
  <KID>424347415641638986585666036353</KID>
  <UniqueName/>
  <Suggested/>
  <Justification/>
  <KlassifyGUID>8a7eef8a-0f3f-4f8e-aea0-aa17ce4516d7</KlassifyGUID>
</Klassify>
</file>

<file path=customXml/itemProps1.xml><?xml version="1.0" encoding="utf-8"?>
<ds:datastoreItem xmlns:ds="http://schemas.openxmlformats.org/officeDocument/2006/customXml" ds:itemID="{529EEF6E-859F-4448-B9B9-863E5AB8F010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Sep-26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Ronit Marthak</dc:creator>
  <cp:keywords>PUBLIC</cp:keywords>
  <cp:lastModifiedBy>Ronit Marthak</cp:lastModifiedBy>
  <dcterms:created xsi:type="dcterms:W3CDTF">2025-09-08T09:38:52Z</dcterms:created>
  <dcterms:modified xsi:type="dcterms:W3CDTF">2026-10-07T08:38:12Z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lassifyGUID">
    <vt:lpwstr>8a7eef8a-0f3f-4f8e-aea0-aa17ce4516d7</vt:lpwstr>
  </property>
  <property fmtid="{D5CDD505-2E9C-101B-9397-08002B2CF9AE}" pid="3" name="Classification">
    <vt:lpwstr>PUBLIC</vt:lpwstr>
  </property>
  <property fmtid="{D5CDD505-2E9C-101B-9397-08002B2CF9AE}" pid="4" name="KID">
    <vt:lpwstr>424347415641638986585666036353</vt:lpwstr>
  </property>
</Properties>
</file>